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700" windowHeight="7965"/>
  </bookViews>
  <sheets>
    <sheet name="МЕНЮ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МЕНЮ!$A$8:$G$109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6" i="4" l="1"/>
  <c r="G106" i="4" s="1"/>
  <c r="G10" i="4"/>
  <c r="E68" i="4"/>
  <c r="E69" i="4"/>
  <c r="E70" i="4"/>
  <c r="E71" i="4"/>
  <c r="E72" i="4"/>
  <c r="E73" i="4"/>
  <c r="E74" i="4"/>
  <c r="E75" i="4"/>
  <c r="E76" i="4"/>
  <c r="E77" i="4"/>
  <c r="E79" i="4"/>
  <c r="E80" i="4"/>
  <c r="E81" i="4"/>
  <c r="E83" i="4"/>
  <c r="E84" i="4"/>
  <c r="E85" i="4"/>
  <c r="E86" i="4"/>
  <c r="E87" i="4"/>
  <c r="E88" i="4"/>
  <c r="E89" i="4"/>
  <c r="E90" i="4"/>
  <c r="E67" i="4"/>
  <c r="E100" i="4"/>
  <c r="E101" i="4"/>
  <c r="E102" i="4"/>
  <c r="E103" i="4"/>
  <c r="E104" i="4"/>
  <c r="E105" i="4"/>
  <c r="F103" i="4" l="1"/>
  <c r="G103" i="4" s="1"/>
  <c r="F77" i="4"/>
  <c r="G77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8" i="4"/>
  <c r="G68" i="4" s="1"/>
  <c r="F67" i="4"/>
  <c r="G67" i="4" s="1"/>
  <c r="E37" i="4"/>
  <c r="E36" i="4"/>
  <c r="F30" i="4"/>
  <c r="G30" i="4" s="1"/>
  <c r="F29" i="4"/>
  <c r="G29" i="4" s="1"/>
  <c r="F31" i="4"/>
  <c r="G31" i="4" s="1"/>
  <c r="F32" i="4"/>
  <c r="G32" i="4" s="1"/>
  <c r="F28" i="4"/>
  <c r="G28" i="4" s="1"/>
  <c r="F18" i="4"/>
  <c r="G18" i="4" s="1"/>
  <c r="F37" i="4"/>
  <c r="G37" i="4" s="1"/>
  <c r="E57" i="4"/>
  <c r="F57" i="4"/>
  <c r="G57" i="4" s="1"/>
  <c r="E31" i="4"/>
  <c r="E28" i="4"/>
  <c r="E30" i="4"/>
  <c r="E17" i="4"/>
  <c r="E10" i="4"/>
  <c r="E11" i="4"/>
  <c r="E12" i="4"/>
  <c r="E13" i="4"/>
  <c r="E14" i="4"/>
  <c r="E15" i="4"/>
  <c r="E16" i="4"/>
  <c r="E18" i="4"/>
  <c r="E19" i="4"/>
  <c r="E20" i="4"/>
  <c r="E21" i="4"/>
  <c r="E22" i="4"/>
  <c r="E23" i="4"/>
  <c r="E24" i="4"/>
  <c r="E25" i="4"/>
  <c r="E26" i="4"/>
  <c r="E27" i="4"/>
  <c r="E29" i="4"/>
  <c r="E32" i="4"/>
  <c r="E34" i="4"/>
  <c r="E35" i="4"/>
  <c r="E38" i="4"/>
  <c r="E39" i="4"/>
  <c r="E40" i="4"/>
  <c r="E41" i="4"/>
  <c r="E42" i="4"/>
  <c r="E43" i="4"/>
  <c r="E44" i="4"/>
  <c r="E45" i="4"/>
  <c r="E46" i="4"/>
  <c r="E47" i="4"/>
  <c r="E48" i="4"/>
  <c r="E50" i="4"/>
  <c r="E51" i="4"/>
  <c r="E52" i="4"/>
  <c r="E53" i="4"/>
  <c r="E54" i="4"/>
  <c r="E55" i="4"/>
  <c r="E56" i="4"/>
  <c r="E58" i="4"/>
  <c r="E60" i="4"/>
  <c r="E61" i="4"/>
  <c r="E62" i="4"/>
  <c r="E63" i="4"/>
  <c r="E64" i="4"/>
  <c r="E65" i="4"/>
  <c r="E93" i="4"/>
  <c r="E94" i="4"/>
  <c r="E95" i="4"/>
  <c r="E96" i="4"/>
  <c r="E97" i="4"/>
  <c r="E98" i="4"/>
  <c r="F10" i="4"/>
  <c r="F11" i="4"/>
  <c r="G11" i="4" s="1"/>
  <c r="F12" i="4"/>
  <c r="G12" i="4" s="1"/>
  <c r="F13" i="4"/>
  <c r="G13" i="4" s="1"/>
  <c r="F14" i="4"/>
  <c r="G14" i="4" s="1"/>
  <c r="F15" i="4"/>
  <c r="G15" i="4" s="1"/>
  <c r="F16" i="4"/>
  <c r="F17" i="4"/>
  <c r="G17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34" i="4"/>
  <c r="G34" i="4" s="1"/>
  <c r="F35" i="4"/>
  <c r="G35" i="4" s="1"/>
  <c r="F36" i="4"/>
  <c r="G36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8" i="4"/>
  <c r="G58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9" i="4"/>
  <c r="G69" i="4" s="1"/>
  <c r="F105" i="4"/>
  <c r="G105" i="4" s="1"/>
  <c r="F104" i="4"/>
  <c r="G104" i="4" s="1"/>
  <c r="F102" i="4"/>
  <c r="G102" i="4" s="1"/>
  <c r="F101" i="4"/>
  <c r="G101" i="4" s="1"/>
  <c r="F100" i="4"/>
  <c r="G100" i="4" s="1"/>
  <c r="F98" i="4"/>
  <c r="G98" i="4" s="1"/>
  <c r="F97" i="4"/>
  <c r="G97" i="4" s="1"/>
  <c r="F96" i="4"/>
  <c r="G96" i="4" s="1"/>
  <c r="F95" i="4"/>
  <c r="G95" i="4" s="1"/>
  <c r="F94" i="4"/>
  <c r="G94" i="4" s="1"/>
  <c r="F93" i="4"/>
  <c r="G93" i="4" s="1"/>
  <c r="F90" i="4"/>
  <c r="G90" i="4" s="1"/>
  <c r="F89" i="4"/>
  <c r="G89" i="4" s="1"/>
  <c r="F88" i="4"/>
  <c r="G88" i="4" s="1"/>
  <c r="F87" i="4"/>
  <c r="G87" i="4" s="1"/>
  <c r="F86" i="4"/>
  <c r="G86" i="4" s="1"/>
  <c r="F85" i="4"/>
  <c r="G85" i="4" s="1"/>
  <c r="F84" i="4"/>
  <c r="G84" i="4" s="1"/>
  <c r="F83" i="4"/>
  <c r="G83" i="4" s="1"/>
  <c r="F81" i="4"/>
  <c r="G81" i="4" s="1"/>
  <c r="F80" i="4"/>
  <c r="G80" i="4" s="1"/>
  <c r="F79" i="4"/>
  <c r="G79" i="4" s="1"/>
  <c r="F76" i="4"/>
  <c r="G76" i="4" s="1"/>
  <c r="G16" i="4"/>
  <c r="E107" i="4" l="1"/>
  <c r="E108" i="4" s="1"/>
  <c r="E109" i="4" s="1"/>
</calcChain>
</file>

<file path=xl/sharedStrings.xml><?xml version="1.0" encoding="utf-8"?>
<sst xmlns="http://schemas.openxmlformats.org/spreadsheetml/2006/main" count="143" uniqueCount="131">
  <si>
    <t xml:space="preserve">Дата: </t>
  </si>
  <si>
    <t xml:space="preserve">Кол-во гостей: </t>
  </si>
  <si>
    <t>Заказчик:</t>
  </si>
  <si>
    <t>Место проведения:</t>
  </si>
  <si>
    <t>Предоплата:</t>
  </si>
  <si>
    <t>Время:</t>
  </si>
  <si>
    <t>Меню:</t>
  </si>
  <si>
    <t>Выход</t>
  </si>
  <si>
    <t>Цена</t>
  </si>
  <si>
    <t>Количество</t>
  </si>
  <si>
    <t>Сумма</t>
  </si>
  <si>
    <t>Общ/вес</t>
  </si>
  <si>
    <t>Г/чел</t>
  </si>
  <si>
    <t xml:space="preserve">Холодные закуски: </t>
  </si>
  <si>
    <t>.</t>
  </si>
  <si>
    <t>Б. Плато из свежих овощей (огурцы, томаты,паприка,редис, зелень)</t>
  </si>
  <si>
    <t xml:space="preserve">Б. Плато солений (помидоры, огурцы, квашенная капуста) </t>
  </si>
  <si>
    <t>Б. Ассорти из домашних малосольных огурцов и помидоров</t>
  </si>
  <si>
    <t>Б.Ассорти из крупных маслин и оливок</t>
  </si>
  <si>
    <t xml:space="preserve">Б. Студень домашний из говядины и утки с хреном и горчицей </t>
  </si>
  <si>
    <t>150/30/30</t>
  </si>
  <si>
    <t>Б. Рулетики из лосося с творожным сыром</t>
  </si>
  <si>
    <t>Б.Икра красная лососевая с тостами и сливочным маслом, с зеленью</t>
  </si>
  <si>
    <t>50/60/50/10</t>
  </si>
  <si>
    <t>Б. Сало деревенское поданное с чесноком и луком</t>
  </si>
  <si>
    <t xml:space="preserve">Б. Балтийский «залом» (свежепросольная сельдь)с отварным картофелем  </t>
  </si>
  <si>
    <t xml:space="preserve">Б. Минога маринованая в собственном соку </t>
  </si>
  <si>
    <t>Б. Корюшка жареная маринованная</t>
  </si>
  <si>
    <t>Б. Грузди соленые в бочке, с маслом, луком и деревенской сметаной</t>
  </si>
  <si>
    <t xml:space="preserve">Салаты: </t>
  </si>
  <si>
    <t>Б. Овощной салат с творожным сыром (томаты, огурцы, паприка,оливки, красный лук,раст.масло,творожный сыр)</t>
  </si>
  <si>
    <t>Б. Салат с авокадо, заправленный оливковым маслом (авокадо, огурец. томаты, красный лук, салатный лист, зелень)</t>
  </si>
  <si>
    <t>Б. Салат с печеными овощами паприкой, баклажанами, томатами черри и грибами 200 гр</t>
  </si>
  <si>
    <t>Б. Салат Столичный с куриным филе (картофель, морковь, горошек, огурцы мариновнные, куриное филе)</t>
  </si>
  <si>
    <t xml:space="preserve">Б. Салат с обжаренным лососем, листьями салата, томатами и огуречным соусом </t>
  </si>
  <si>
    <t>180/30</t>
  </si>
  <si>
    <t xml:space="preserve">Б. Салат Мимоза с лососем </t>
  </si>
  <si>
    <t xml:space="preserve">Б. Салат с треской горячего копчения </t>
  </si>
  <si>
    <t>Б.Сельдь под шубой</t>
  </si>
  <si>
    <t>Б. Салат авторский Сытин на особый случай</t>
  </si>
  <si>
    <t>Б. Классический Цезарь с курицей</t>
  </si>
  <si>
    <t>Б. Классический Цезарь с креветками</t>
  </si>
  <si>
    <t>Б. Теплый салат с куриной печенью, томатами черри и орешками кешью</t>
  </si>
  <si>
    <t xml:space="preserve">Горячая закуска: </t>
  </si>
  <si>
    <t>Б.Жульен с грибами (1 кокотница)</t>
  </si>
  <si>
    <t xml:space="preserve">Б. Жульен с курицей и грибами ( 1 кокотница ) </t>
  </si>
  <si>
    <t>Б. Жульен с лососем (1 кокотница)</t>
  </si>
  <si>
    <t>Б. Судак Орли в хрустящей панировке</t>
  </si>
  <si>
    <t xml:space="preserve">Б. Тигровые креветки гриль </t>
  </si>
  <si>
    <t>Б. Драники  с подкопченными грибами и сметаной 2шт</t>
  </si>
  <si>
    <t>Хлеб и выпечка:</t>
  </si>
  <si>
    <t>Б.Пирожки с двумя видами рыбы (слоеное тесто)</t>
  </si>
  <si>
    <t>Б.Пирожки закусочные с мясом (дрожжевое тесто)</t>
  </si>
  <si>
    <t>Б.Пирожки закусочные с капустой (дрожжевое тесто)</t>
  </si>
  <si>
    <t>Б.Пирожки закусочные с картофелем и грибами (дрожжевое тесто)</t>
  </si>
  <si>
    <t>Б. Каравай для молодоженов с рушником и солью</t>
  </si>
  <si>
    <t xml:space="preserve">1 шт /1250 </t>
  </si>
  <si>
    <t xml:space="preserve">Хлебная корзина со сливочным маслом </t>
  </si>
  <si>
    <t>160/30</t>
  </si>
  <si>
    <t xml:space="preserve">Горячие блюда: </t>
  </si>
  <si>
    <t xml:space="preserve">Б. Свинина по-французски с золотистым картофелем </t>
  </si>
  <si>
    <t>Б.Горячая буженина с соусом Демигляс с овощами гриль</t>
  </si>
  <si>
    <t>Б. Бефстроганов с грибами и картофельным пюре</t>
  </si>
  <si>
    <t>160\150\45</t>
  </si>
  <si>
    <t>200/50</t>
  </si>
  <si>
    <t>Б. Домашние котлеты с картофельным пюре и солеными огурцами</t>
  </si>
  <si>
    <t>150/180/50</t>
  </si>
  <si>
    <t>Б. Филе судака с картофельным пюре и ростками зеленого горошка</t>
  </si>
  <si>
    <t>Гарниры:</t>
  </si>
  <si>
    <t xml:space="preserve">Б. Овощи на гриле </t>
  </si>
  <si>
    <t>Большие торжественные блюда:</t>
  </si>
  <si>
    <t>Б.Утка запечёная  с  яблоками,томленой капустой и соусом Порто   (примерный вес утки 2-3,5 кг)</t>
  </si>
  <si>
    <t>Б.Молочный поросенок фаршированный тушеной капустой с грибами  (примерный вес поросенка 5 -5,5 кг)</t>
  </si>
  <si>
    <t>Б.Молочный поросенок фаршированный гречей и грибами  (примерный вес поросенка 5- 5,5 кг)</t>
  </si>
  <si>
    <t>Б. Судак фаршированный мясом судака и форели (Холодная закуска! Примерный вес рыбы от 1,5 до 2,8 кг)</t>
  </si>
  <si>
    <t>Б. Лосось копченный целиком (Примерный вес от 3 кг)</t>
  </si>
  <si>
    <t>Б.  Баранья нога запеченая целиком (Примерный вес от 3 кг)</t>
  </si>
  <si>
    <t>Б. Свиная грудинка на кости (от 1 кг)</t>
  </si>
  <si>
    <t>Фрукты и десерты:</t>
  </si>
  <si>
    <t xml:space="preserve">Б. Фруктовое ассорти (сезонные фрукты) </t>
  </si>
  <si>
    <t xml:space="preserve">Б.Шоколадный фонтан </t>
  </si>
  <si>
    <t xml:space="preserve">Б. Фрукты к шоколадному фонтану (ананас, виноград, апельсины, яблоки, груша) </t>
  </si>
  <si>
    <t>Торт</t>
  </si>
  <si>
    <t>Б. Мороженое (1 шарик по вашему желанию:пломбир, крем-брюле или шоколадное)</t>
  </si>
  <si>
    <t>Б. Мороженое (з шарика по вашему желанию:пломбир, крем-брюле или шоколадное)</t>
  </si>
  <si>
    <t>Напитки (б/алкогольные и алкогольные):</t>
  </si>
  <si>
    <t xml:space="preserve">Б. Морс домашний клюквенно-брусничный </t>
  </si>
  <si>
    <t>Б.Сок  в ассортименте (апельсин, яблоко)</t>
  </si>
  <si>
    <t>Б. Кисель</t>
  </si>
  <si>
    <t>Чай в ассортименте</t>
  </si>
  <si>
    <t>Общий выход:</t>
  </si>
  <si>
    <t>Сумма:</t>
  </si>
  <si>
    <t>Сервисный сбор  10% :</t>
  </si>
  <si>
    <t>Итоговая сумма:</t>
  </si>
  <si>
    <t>Б. Лосось малой соли</t>
  </si>
  <si>
    <t xml:space="preserve">форель с/с </t>
  </si>
  <si>
    <t>форшмак из сельди по классическому рецепту</t>
  </si>
  <si>
    <t>200/100</t>
  </si>
  <si>
    <t>килька балтийская на бородинском хлебе(5 шт)</t>
  </si>
  <si>
    <t>кутья с рисом и изюмом</t>
  </si>
  <si>
    <t>210/50</t>
  </si>
  <si>
    <t>Б. Блинчики с мясом цыпленка и сливочным соусом 2 шт</t>
  </si>
  <si>
    <t xml:space="preserve">Фаршированные шампиньоы с сыром </t>
  </si>
  <si>
    <t xml:space="preserve">Моцарелла с томатами </t>
  </si>
  <si>
    <t>160/200/50</t>
  </si>
  <si>
    <t xml:space="preserve">Б. Утиная ножка Конфи с ягодным соусом гарнируется тушеной капустой </t>
  </si>
  <si>
    <t>Б. Корейка свиная на кости с соусом деми глясс</t>
  </si>
  <si>
    <t>140/100/50</t>
  </si>
  <si>
    <t xml:space="preserve">Б. Стейк из Мурманского палтуса на кости с соусом белое вино </t>
  </si>
  <si>
    <t xml:space="preserve">Б.Картофель беби обжаренный с кожурой  </t>
  </si>
  <si>
    <t xml:space="preserve">Б. Овощи припущенные </t>
  </si>
  <si>
    <t>Б. Минеральная вода СЫТИНЪ негаз</t>
  </si>
  <si>
    <t>Б. Минеральная вода СЫТИНЪ газ</t>
  </si>
  <si>
    <t>110-150-50</t>
  </si>
  <si>
    <t xml:space="preserve">Б. Большое мясное плато (отварной телячий язык 50,ростбиф50,буженина100, куриный рулет100) Подается с хреном и горчицей </t>
  </si>
  <si>
    <t>Б. Большое рыбное плато (Лосось с/соли-100гр, масляная 100 гр,тунец маринованный-100гр)</t>
  </si>
  <si>
    <t>Ассорти мясных закусок (буженина100, куриный рулет 100 , ветчинные рулеты с сыром 100 )</t>
  </si>
  <si>
    <t xml:space="preserve">Б. Оливье с телячьим языком </t>
  </si>
  <si>
    <t>лосось на гриле с овощами на пару (броколли+капуста)</t>
  </si>
  <si>
    <t xml:space="preserve">Б. Баклажаны фаршированные сливочным сыром с орешками8шт  </t>
  </si>
  <si>
    <t>175/150</t>
  </si>
  <si>
    <t>160/150</t>
  </si>
  <si>
    <t>100-100-40</t>
  </si>
  <si>
    <t xml:space="preserve">Б. Стерлядь припущенная в шампанском со сливочным соусом </t>
  </si>
  <si>
    <t xml:space="preserve">Б. Горячий куриный рулет с беконом подается с пюре </t>
  </si>
  <si>
    <t>Б. Вырезка говяжья (филе миньон) на гриле  с соусом на портвейне</t>
  </si>
  <si>
    <t>Б. Сырная тарелка (гауда, пармезан, маасдам, сыр с плесенью)подается с виноградом,орехами и медом)</t>
  </si>
  <si>
    <t>Б. Закуски к водке, сделанные по щедроте душевной (сало,килька на тостах,селедка,лосось слабой соли,кваш. капуста)</t>
  </si>
  <si>
    <t>130\100\50</t>
  </si>
  <si>
    <t xml:space="preserve">Б. Легкий салат с маринованным тунцом </t>
  </si>
  <si>
    <t>Б.Блинчики со сметаной или вареньем (3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</si>
</sst>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Courier New"/>
      <family val="3"/>
      <charset val="204"/>
    </font>
    <font>
      <b/>
      <sz val="14"/>
      <name val="Courier New"/>
      <family val="3"/>
      <charset val="204"/>
    </font>
    <font>
      <sz val="14"/>
      <name val="Courier New"/>
      <family val="3"/>
      <charset val="204"/>
    </font>
    <font>
      <b/>
      <sz val="20"/>
      <name val="Courier New"/>
      <family val="3"/>
      <charset val="204"/>
    </font>
    <font>
      <sz val="11"/>
      <color indexed="8"/>
      <name val="Calibri"/>
      <family val="2"/>
      <charset val="204"/>
    </font>
    <font>
      <sz val="16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ourier New"/>
      <family val="3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3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 wrapText="1"/>
    </xf>
    <xf numFmtId="2" fontId="5" fillId="2" borderId="19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2" fontId="5" fillId="0" borderId="9" xfId="1" applyNumberFormat="1" applyFont="1" applyBorder="1" applyAlignment="1">
      <alignment horizontal="center" vertical="center" wrapText="1"/>
    </xf>
    <xf numFmtId="0" fontId="5" fillId="2" borderId="18" xfId="1" applyNumberFormat="1" applyFont="1" applyFill="1" applyBorder="1" applyAlignment="1">
      <alignment horizontal="center" vertical="center" wrapText="1"/>
    </xf>
    <xf numFmtId="0" fontId="5" fillId="3" borderId="14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5" fillId="0" borderId="23" xfId="1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2" fontId="5" fillId="0" borderId="26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2" fontId="5" fillId="0" borderId="27" xfId="1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4" fillId="7" borderId="18" xfId="1" applyFont="1" applyFill="1" applyBorder="1" applyAlignment="1">
      <alignment horizontal="center" vertical="center" wrapText="1"/>
    </xf>
    <xf numFmtId="2" fontId="5" fillId="7" borderId="19" xfId="1" applyNumberFormat="1" applyFont="1" applyFill="1" applyBorder="1" applyAlignment="1">
      <alignment horizontal="center" vertical="center" wrapText="1"/>
    </xf>
    <xf numFmtId="0" fontId="5" fillId="7" borderId="17" xfId="1" applyFont="1" applyFill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7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4" fontId="3" fillId="0" borderId="0" xfId="1" applyNumberFormat="1" applyFont="1"/>
    <xf numFmtId="0" fontId="9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164" fontId="9" fillId="3" borderId="14" xfId="1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164" fontId="9" fillId="3" borderId="5" xfId="1" applyNumberFormat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/>
    </xf>
    <xf numFmtId="164" fontId="9" fillId="3" borderId="22" xfId="1" applyNumberFormat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164" fontId="9" fillId="3" borderId="5" xfId="1" applyNumberFormat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7" borderId="17" xfId="1" applyFont="1" applyFill="1" applyBorder="1" applyAlignment="1">
      <alignment horizontal="center" vertical="center" wrapText="1"/>
    </xf>
    <xf numFmtId="0" fontId="10" fillId="7" borderId="18" xfId="1" applyFont="1" applyFill="1" applyBorder="1" applyAlignment="1">
      <alignment horizontal="center" vertical="center" wrapText="1"/>
    </xf>
    <xf numFmtId="2" fontId="9" fillId="7" borderId="18" xfId="1" applyNumberFormat="1" applyFont="1" applyFill="1" applyBorder="1" applyAlignment="1">
      <alignment horizontal="center" vertical="center" wrapText="1"/>
    </xf>
    <xf numFmtId="2" fontId="9" fillId="7" borderId="19" xfId="1" applyNumberFormat="1" applyFont="1" applyFill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2" fontId="9" fillId="0" borderId="15" xfId="1" applyNumberFormat="1" applyFont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164" fontId="9" fillId="2" borderId="18" xfId="1" applyNumberFormat="1" applyFont="1" applyFill="1" applyBorder="1" applyAlignment="1">
      <alignment horizontal="center" vertical="center" wrapText="1"/>
    </xf>
    <xf numFmtId="0" fontId="9" fillId="2" borderId="18" xfId="1" applyNumberFormat="1" applyFont="1" applyFill="1" applyBorder="1" applyAlignment="1">
      <alignment horizontal="center" vertical="center"/>
    </xf>
    <xf numFmtId="2" fontId="9" fillId="2" borderId="19" xfId="1" applyNumberFormat="1" applyFont="1" applyFill="1" applyBorder="1" applyAlignment="1">
      <alignment horizontal="center" vertical="center" wrapText="1"/>
    </xf>
    <xf numFmtId="0" fontId="9" fillId="3" borderId="14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164" fontId="9" fillId="3" borderId="8" xfId="1" applyNumberFormat="1" applyFont="1" applyFill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9" fillId="2" borderId="18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3" borderId="14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2" fontId="5" fillId="3" borderId="15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164" fontId="5" fillId="7" borderId="18" xfId="1" applyNumberFormat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82" zoomScale="70" zoomScaleNormal="70" zoomScalePageLayoutView="80" workbookViewId="0">
      <selection activeCell="A91" sqref="A91"/>
    </sheetView>
  </sheetViews>
  <sheetFormatPr defaultColWidth="8.85546875" defaultRowHeight="21" x14ac:dyDescent="0.35"/>
  <cols>
    <col min="1" max="1" width="95.28515625" style="2" customWidth="1"/>
    <col min="2" max="3" width="18.42578125" style="2" customWidth="1"/>
    <col min="4" max="4" width="11.5703125" style="2" customWidth="1"/>
    <col min="5" max="5" width="16.28515625" style="2" customWidth="1"/>
    <col min="6" max="6" width="12" style="2" customWidth="1"/>
    <col min="7" max="7" width="11.5703125" style="2" customWidth="1"/>
    <col min="8" max="8" width="49" style="1" customWidth="1"/>
    <col min="9" max="9" width="20.140625" style="1" customWidth="1"/>
    <col min="10" max="10" width="8" style="1" customWidth="1"/>
    <col min="11" max="256" width="8.85546875" style="1"/>
    <col min="257" max="257" width="95.28515625" style="1" customWidth="1"/>
    <col min="258" max="258" width="12" style="1" customWidth="1"/>
    <col min="259" max="259" width="18.42578125" style="1" customWidth="1"/>
    <col min="260" max="260" width="11.42578125" style="1" customWidth="1"/>
    <col min="261" max="261" width="22.28515625" style="1" customWidth="1"/>
    <col min="262" max="262" width="12" style="1" customWidth="1"/>
    <col min="263" max="263" width="9.140625" style="1" customWidth="1"/>
    <col min="264" max="512" width="8.85546875" style="1"/>
    <col min="513" max="513" width="95.28515625" style="1" customWidth="1"/>
    <col min="514" max="514" width="12" style="1" customWidth="1"/>
    <col min="515" max="515" width="18.42578125" style="1" customWidth="1"/>
    <col min="516" max="516" width="11.42578125" style="1" customWidth="1"/>
    <col min="517" max="517" width="22.28515625" style="1" customWidth="1"/>
    <col min="518" max="518" width="12" style="1" customWidth="1"/>
    <col min="519" max="519" width="9.140625" style="1" customWidth="1"/>
    <col min="520" max="768" width="8.85546875" style="1"/>
    <col min="769" max="769" width="95.28515625" style="1" customWidth="1"/>
    <col min="770" max="770" width="12" style="1" customWidth="1"/>
    <col min="771" max="771" width="18.42578125" style="1" customWidth="1"/>
    <col min="772" max="772" width="11.42578125" style="1" customWidth="1"/>
    <col min="773" max="773" width="22.28515625" style="1" customWidth="1"/>
    <col min="774" max="774" width="12" style="1" customWidth="1"/>
    <col min="775" max="775" width="9.140625" style="1" customWidth="1"/>
    <col min="776" max="1024" width="8.85546875" style="1"/>
    <col min="1025" max="1025" width="95.28515625" style="1" customWidth="1"/>
    <col min="1026" max="1026" width="12" style="1" customWidth="1"/>
    <col min="1027" max="1027" width="18.42578125" style="1" customWidth="1"/>
    <col min="1028" max="1028" width="11.42578125" style="1" customWidth="1"/>
    <col min="1029" max="1029" width="22.28515625" style="1" customWidth="1"/>
    <col min="1030" max="1030" width="12" style="1" customWidth="1"/>
    <col min="1031" max="1031" width="9.140625" style="1" customWidth="1"/>
    <col min="1032" max="1280" width="8.85546875" style="1"/>
    <col min="1281" max="1281" width="95.28515625" style="1" customWidth="1"/>
    <col min="1282" max="1282" width="12" style="1" customWidth="1"/>
    <col min="1283" max="1283" width="18.42578125" style="1" customWidth="1"/>
    <col min="1284" max="1284" width="11.42578125" style="1" customWidth="1"/>
    <col min="1285" max="1285" width="22.28515625" style="1" customWidth="1"/>
    <col min="1286" max="1286" width="12" style="1" customWidth="1"/>
    <col min="1287" max="1287" width="9.140625" style="1" customWidth="1"/>
    <col min="1288" max="1536" width="8.85546875" style="1"/>
    <col min="1537" max="1537" width="95.28515625" style="1" customWidth="1"/>
    <col min="1538" max="1538" width="12" style="1" customWidth="1"/>
    <col min="1539" max="1539" width="18.42578125" style="1" customWidth="1"/>
    <col min="1540" max="1540" width="11.42578125" style="1" customWidth="1"/>
    <col min="1541" max="1541" width="22.28515625" style="1" customWidth="1"/>
    <col min="1542" max="1542" width="12" style="1" customWidth="1"/>
    <col min="1543" max="1543" width="9.140625" style="1" customWidth="1"/>
    <col min="1544" max="1792" width="8.85546875" style="1"/>
    <col min="1793" max="1793" width="95.28515625" style="1" customWidth="1"/>
    <col min="1794" max="1794" width="12" style="1" customWidth="1"/>
    <col min="1795" max="1795" width="18.42578125" style="1" customWidth="1"/>
    <col min="1796" max="1796" width="11.42578125" style="1" customWidth="1"/>
    <col min="1797" max="1797" width="22.28515625" style="1" customWidth="1"/>
    <col min="1798" max="1798" width="12" style="1" customWidth="1"/>
    <col min="1799" max="1799" width="9.140625" style="1" customWidth="1"/>
    <col min="1800" max="2048" width="8.85546875" style="1"/>
    <col min="2049" max="2049" width="95.28515625" style="1" customWidth="1"/>
    <col min="2050" max="2050" width="12" style="1" customWidth="1"/>
    <col min="2051" max="2051" width="18.42578125" style="1" customWidth="1"/>
    <col min="2052" max="2052" width="11.42578125" style="1" customWidth="1"/>
    <col min="2053" max="2053" width="22.28515625" style="1" customWidth="1"/>
    <col min="2054" max="2054" width="12" style="1" customWidth="1"/>
    <col min="2055" max="2055" width="9.140625" style="1" customWidth="1"/>
    <col min="2056" max="2304" width="8.85546875" style="1"/>
    <col min="2305" max="2305" width="95.28515625" style="1" customWidth="1"/>
    <col min="2306" max="2306" width="12" style="1" customWidth="1"/>
    <col min="2307" max="2307" width="18.42578125" style="1" customWidth="1"/>
    <col min="2308" max="2308" width="11.42578125" style="1" customWidth="1"/>
    <col min="2309" max="2309" width="22.28515625" style="1" customWidth="1"/>
    <col min="2310" max="2310" width="12" style="1" customWidth="1"/>
    <col min="2311" max="2311" width="9.140625" style="1" customWidth="1"/>
    <col min="2312" max="2560" width="8.85546875" style="1"/>
    <col min="2561" max="2561" width="95.28515625" style="1" customWidth="1"/>
    <col min="2562" max="2562" width="12" style="1" customWidth="1"/>
    <col min="2563" max="2563" width="18.42578125" style="1" customWidth="1"/>
    <col min="2564" max="2564" width="11.42578125" style="1" customWidth="1"/>
    <col min="2565" max="2565" width="22.28515625" style="1" customWidth="1"/>
    <col min="2566" max="2566" width="12" style="1" customWidth="1"/>
    <col min="2567" max="2567" width="9.140625" style="1" customWidth="1"/>
    <col min="2568" max="2816" width="8.85546875" style="1"/>
    <col min="2817" max="2817" width="95.28515625" style="1" customWidth="1"/>
    <col min="2818" max="2818" width="12" style="1" customWidth="1"/>
    <col min="2819" max="2819" width="18.42578125" style="1" customWidth="1"/>
    <col min="2820" max="2820" width="11.42578125" style="1" customWidth="1"/>
    <col min="2821" max="2821" width="22.28515625" style="1" customWidth="1"/>
    <col min="2822" max="2822" width="12" style="1" customWidth="1"/>
    <col min="2823" max="2823" width="9.140625" style="1" customWidth="1"/>
    <col min="2824" max="3072" width="8.85546875" style="1"/>
    <col min="3073" max="3073" width="95.28515625" style="1" customWidth="1"/>
    <col min="3074" max="3074" width="12" style="1" customWidth="1"/>
    <col min="3075" max="3075" width="18.42578125" style="1" customWidth="1"/>
    <col min="3076" max="3076" width="11.42578125" style="1" customWidth="1"/>
    <col min="3077" max="3077" width="22.28515625" style="1" customWidth="1"/>
    <col min="3078" max="3078" width="12" style="1" customWidth="1"/>
    <col min="3079" max="3079" width="9.140625" style="1" customWidth="1"/>
    <col min="3080" max="3328" width="8.85546875" style="1"/>
    <col min="3329" max="3329" width="95.28515625" style="1" customWidth="1"/>
    <col min="3330" max="3330" width="12" style="1" customWidth="1"/>
    <col min="3331" max="3331" width="18.42578125" style="1" customWidth="1"/>
    <col min="3332" max="3332" width="11.42578125" style="1" customWidth="1"/>
    <col min="3333" max="3333" width="22.28515625" style="1" customWidth="1"/>
    <col min="3334" max="3334" width="12" style="1" customWidth="1"/>
    <col min="3335" max="3335" width="9.140625" style="1" customWidth="1"/>
    <col min="3336" max="3584" width="8.85546875" style="1"/>
    <col min="3585" max="3585" width="95.28515625" style="1" customWidth="1"/>
    <col min="3586" max="3586" width="12" style="1" customWidth="1"/>
    <col min="3587" max="3587" width="18.42578125" style="1" customWidth="1"/>
    <col min="3588" max="3588" width="11.42578125" style="1" customWidth="1"/>
    <col min="3589" max="3589" width="22.28515625" style="1" customWidth="1"/>
    <col min="3590" max="3590" width="12" style="1" customWidth="1"/>
    <col min="3591" max="3591" width="9.140625" style="1" customWidth="1"/>
    <col min="3592" max="3840" width="8.85546875" style="1"/>
    <col min="3841" max="3841" width="95.28515625" style="1" customWidth="1"/>
    <col min="3842" max="3842" width="12" style="1" customWidth="1"/>
    <col min="3843" max="3843" width="18.42578125" style="1" customWidth="1"/>
    <col min="3844" max="3844" width="11.42578125" style="1" customWidth="1"/>
    <col min="3845" max="3845" width="22.28515625" style="1" customWidth="1"/>
    <col min="3846" max="3846" width="12" style="1" customWidth="1"/>
    <col min="3847" max="3847" width="9.140625" style="1" customWidth="1"/>
    <col min="3848" max="4096" width="8.85546875" style="1"/>
    <col min="4097" max="4097" width="95.28515625" style="1" customWidth="1"/>
    <col min="4098" max="4098" width="12" style="1" customWidth="1"/>
    <col min="4099" max="4099" width="18.42578125" style="1" customWidth="1"/>
    <col min="4100" max="4100" width="11.42578125" style="1" customWidth="1"/>
    <col min="4101" max="4101" width="22.28515625" style="1" customWidth="1"/>
    <col min="4102" max="4102" width="12" style="1" customWidth="1"/>
    <col min="4103" max="4103" width="9.140625" style="1" customWidth="1"/>
    <col min="4104" max="4352" width="8.85546875" style="1"/>
    <col min="4353" max="4353" width="95.28515625" style="1" customWidth="1"/>
    <col min="4354" max="4354" width="12" style="1" customWidth="1"/>
    <col min="4355" max="4355" width="18.42578125" style="1" customWidth="1"/>
    <col min="4356" max="4356" width="11.42578125" style="1" customWidth="1"/>
    <col min="4357" max="4357" width="22.28515625" style="1" customWidth="1"/>
    <col min="4358" max="4358" width="12" style="1" customWidth="1"/>
    <col min="4359" max="4359" width="9.140625" style="1" customWidth="1"/>
    <col min="4360" max="4608" width="8.85546875" style="1"/>
    <col min="4609" max="4609" width="95.28515625" style="1" customWidth="1"/>
    <col min="4610" max="4610" width="12" style="1" customWidth="1"/>
    <col min="4611" max="4611" width="18.42578125" style="1" customWidth="1"/>
    <col min="4612" max="4612" width="11.42578125" style="1" customWidth="1"/>
    <col min="4613" max="4613" width="22.28515625" style="1" customWidth="1"/>
    <col min="4614" max="4614" width="12" style="1" customWidth="1"/>
    <col min="4615" max="4615" width="9.140625" style="1" customWidth="1"/>
    <col min="4616" max="4864" width="8.85546875" style="1"/>
    <col min="4865" max="4865" width="95.28515625" style="1" customWidth="1"/>
    <col min="4866" max="4866" width="12" style="1" customWidth="1"/>
    <col min="4867" max="4867" width="18.42578125" style="1" customWidth="1"/>
    <col min="4868" max="4868" width="11.42578125" style="1" customWidth="1"/>
    <col min="4869" max="4869" width="22.28515625" style="1" customWidth="1"/>
    <col min="4870" max="4870" width="12" style="1" customWidth="1"/>
    <col min="4871" max="4871" width="9.140625" style="1" customWidth="1"/>
    <col min="4872" max="5120" width="8.85546875" style="1"/>
    <col min="5121" max="5121" width="95.28515625" style="1" customWidth="1"/>
    <col min="5122" max="5122" width="12" style="1" customWidth="1"/>
    <col min="5123" max="5123" width="18.42578125" style="1" customWidth="1"/>
    <col min="5124" max="5124" width="11.42578125" style="1" customWidth="1"/>
    <col min="5125" max="5125" width="22.28515625" style="1" customWidth="1"/>
    <col min="5126" max="5126" width="12" style="1" customWidth="1"/>
    <col min="5127" max="5127" width="9.140625" style="1" customWidth="1"/>
    <col min="5128" max="5376" width="8.85546875" style="1"/>
    <col min="5377" max="5377" width="95.28515625" style="1" customWidth="1"/>
    <col min="5378" max="5378" width="12" style="1" customWidth="1"/>
    <col min="5379" max="5379" width="18.42578125" style="1" customWidth="1"/>
    <col min="5380" max="5380" width="11.42578125" style="1" customWidth="1"/>
    <col min="5381" max="5381" width="22.28515625" style="1" customWidth="1"/>
    <col min="5382" max="5382" width="12" style="1" customWidth="1"/>
    <col min="5383" max="5383" width="9.140625" style="1" customWidth="1"/>
    <col min="5384" max="5632" width="8.85546875" style="1"/>
    <col min="5633" max="5633" width="95.28515625" style="1" customWidth="1"/>
    <col min="5634" max="5634" width="12" style="1" customWidth="1"/>
    <col min="5635" max="5635" width="18.42578125" style="1" customWidth="1"/>
    <col min="5636" max="5636" width="11.42578125" style="1" customWidth="1"/>
    <col min="5637" max="5637" width="22.28515625" style="1" customWidth="1"/>
    <col min="5638" max="5638" width="12" style="1" customWidth="1"/>
    <col min="5639" max="5639" width="9.140625" style="1" customWidth="1"/>
    <col min="5640" max="5888" width="8.85546875" style="1"/>
    <col min="5889" max="5889" width="95.28515625" style="1" customWidth="1"/>
    <col min="5890" max="5890" width="12" style="1" customWidth="1"/>
    <col min="5891" max="5891" width="18.42578125" style="1" customWidth="1"/>
    <col min="5892" max="5892" width="11.42578125" style="1" customWidth="1"/>
    <col min="5893" max="5893" width="22.28515625" style="1" customWidth="1"/>
    <col min="5894" max="5894" width="12" style="1" customWidth="1"/>
    <col min="5895" max="5895" width="9.140625" style="1" customWidth="1"/>
    <col min="5896" max="6144" width="8.85546875" style="1"/>
    <col min="6145" max="6145" width="95.28515625" style="1" customWidth="1"/>
    <col min="6146" max="6146" width="12" style="1" customWidth="1"/>
    <col min="6147" max="6147" width="18.42578125" style="1" customWidth="1"/>
    <col min="6148" max="6148" width="11.42578125" style="1" customWidth="1"/>
    <col min="6149" max="6149" width="22.28515625" style="1" customWidth="1"/>
    <col min="6150" max="6150" width="12" style="1" customWidth="1"/>
    <col min="6151" max="6151" width="9.140625" style="1" customWidth="1"/>
    <col min="6152" max="6400" width="8.85546875" style="1"/>
    <col min="6401" max="6401" width="95.28515625" style="1" customWidth="1"/>
    <col min="6402" max="6402" width="12" style="1" customWidth="1"/>
    <col min="6403" max="6403" width="18.42578125" style="1" customWidth="1"/>
    <col min="6404" max="6404" width="11.42578125" style="1" customWidth="1"/>
    <col min="6405" max="6405" width="22.28515625" style="1" customWidth="1"/>
    <col min="6406" max="6406" width="12" style="1" customWidth="1"/>
    <col min="6407" max="6407" width="9.140625" style="1" customWidth="1"/>
    <col min="6408" max="6656" width="8.85546875" style="1"/>
    <col min="6657" max="6657" width="95.28515625" style="1" customWidth="1"/>
    <col min="6658" max="6658" width="12" style="1" customWidth="1"/>
    <col min="6659" max="6659" width="18.42578125" style="1" customWidth="1"/>
    <col min="6660" max="6660" width="11.42578125" style="1" customWidth="1"/>
    <col min="6661" max="6661" width="22.28515625" style="1" customWidth="1"/>
    <col min="6662" max="6662" width="12" style="1" customWidth="1"/>
    <col min="6663" max="6663" width="9.140625" style="1" customWidth="1"/>
    <col min="6664" max="6912" width="8.85546875" style="1"/>
    <col min="6913" max="6913" width="95.28515625" style="1" customWidth="1"/>
    <col min="6914" max="6914" width="12" style="1" customWidth="1"/>
    <col min="6915" max="6915" width="18.42578125" style="1" customWidth="1"/>
    <col min="6916" max="6916" width="11.42578125" style="1" customWidth="1"/>
    <col min="6917" max="6917" width="22.28515625" style="1" customWidth="1"/>
    <col min="6918" max="6918" width="12" style="1" customWidth="1"/>
    <col min="6919" max="6919" width="9.140625" style="1" customWidth="1"/>
    <col min="6920" max="7168" width="8.85546875" style="1"/>
    <col min="7169" max="7169" width="95.28515625" style="1" customWidth="1"/>
    <col min="7170" max="7170" width="12" style="1" customWidth="1"/>
    <col min="7171" max="7171" width="18.42578125" style="1" customWidth="1"/>
    <col min="7172" max="7172" width="11.42578125" style="1" customWidth="1"/>
    <col min="7173" max="7173" width="22.28515625" style="1" customWidth="1"/>
    <col min="7174" max="7174" width="12" style="1" customWidth="1"/>
    <col min="7175" max="7175" width="9.140625" style="1" customWidth="1"/>
    <col min="7176" max="7424" width="8.85546875" style="1"/>
    <col min="7425" max="7425" width="95.28515625" style="1" customWidth="1"/>
    <col min="7426" max="7426" width="12" style="1" customWidth="1"/>
    <col min="7427" max="7427" width="18.42578125" style="1" customWidth="1"/>
    <col min="7428" max="7428" width="11.42578125" style="1" customWidth="1"/>
    <col min="7429" max="7429" width="22.28515625" style="1" customWidth="1"/>
    <col min="7430" max="7430" width="12" style="1" customWidth="1"/>
    <col min="7431" max="7431" width="9.140625" style="1" customWidth="1"/>
    <col min="7432" max="7680" width="8.85546875" style="1"/>
    <col min="7681" max="7681" width="95.28515625" style="1" customWidth="1"/>
    <col min="7682" max="7682" width="12" style="1" customWidth="1"/>
    <col min="7683" max="7683" width="18.42578125" style="1" customWidth="1"/>
    <col min="7684" max="7684" width="11.42578125" style="1" customWidth="1"/>
    <col min="7685" max="7685" width="22.28515625" style="1" customWidth="1"/>
    <col min="7686" max="7686" width="12" style="1" customWidth="1"/>
    <col min="7687" max="7687" width="9.140625" style="1" customWidth="1"/>
    <col min="7688" max="7936" width="8.85546875" style="1"/>
    <col min="7937" max="7937" width="95.28515625" style="1" customWidth="1"/>
    <col min="7938" max="7938" width="12" style="1" customWidth="1"/>
    <col min="7939" max="7939" width="18.42578125" style="1" customWidth="1"/>
    <col min="7940" max="7940" width="11.42578125" style="1" customWidth="1"/>
    <col min="7941" max="7941" width="22.28515625" style="1" customWidth="1"/>
    <col min="7942" max="7942" width="12" style="1" customWidth="1"/>
    <col min="7943" max="7943" width="9.140625" style="1" customWidth="1"/>
    <col min="7944" max="8192" width="8.85546875" style="1"/>
    <col min="8193" max="8193" width="95.28515625" style="1" customWidth="1"/>
    <col min="8194" max="8194" width="12" style="1" customWidth="1"/>
    <col min="8195" max="8195" width="18.42578125" style="1" customWidth="1"/>
    <col min="8196" max="8196" width="11.42578125" style="1" customWidth="1"/>
    <col min="8197" max="8197" width="22.28515625" style="1" customWidth="1"/>
    <col min="8198" max="8198" width="12" style="1" customWidth="1"/>
    <col min="8199" max="8199" width="9.140625" style="1" customWidth="1"/>
    <col min="8200" max="8448" width="8.85546875" style="1"/>
    <col min="8449" max="8449" width="95.28515625" style="1" customWidth="1"/>
    <col min="8450" max="8450" width="12" style="1" customWidth="1"/>
    <col min="8451" max="8451" width="18.42578125" style="1" customWidth="1"/>
    <col min="8452" max="8452" width="11.42578125" style="1" customWidth="1"/>
    <col min="8453" max="8453" width="22.28515625" style="1" customWidth="1"/>
    <col min="8454" max="8454" width="12" style="1" customWidth="1"/>
    <col min="8455" max="8455" width="9.140625" style="1" customWidth="1"/>
    <col min="8456" max="8704" width="8.85546875" style="1"/>
    <col min="8705" max="8705" width="95.28515625" style="1" customWidth="1"/>
    <col min="8706" max="8706" width="12" style="1" customWidth="1"/>
    <col min="8707" max="8707" width="18.42578125" style="1" customWidth="1"/>
    <col min="8708" max="8708" width="11.42578125" style="1" customWidth="1"/>
    <col min="8709" max="8709" width="22.28515625" style="1" customWidth="1"/>
    <col min="8710" max="8710" width="12" style="1" customWidth="1"/>
    <col min="8711" max="8711" width="9.140625" style="1" customWidth="1"/>
    <col min="8712" max="8960" width="8.85546875" style="1"/>
    <col min="8961" max="8961" width="95.28515625" style="1" customWidth="1"/>
    <col min="8962" max="8962" width="12" style="1" customWidth="1"/>
    <col min="8963" max="8963" width="18.42578125" style="1" customWidth="1"/>
    <col min="8964" max="8964" width="11.42578125" style="1" customWidth="1"/>
    <col min="8965" max="8965" width="22.28515625" style="1" customWidth="1"/>
    <col min="8966" max="8966" width="12" style="1" customWidth="1"/>
    <col min="8967" max="8967" width="9.140625" style="1" customWidth="1"/>
    <col min="8968" max="9216" width="8.85546875" style="1"/>
    <col min="9217" max="9217" width="95.28515625" style="1" customWidth="1"/>
    <col min="9218" max="9218" width="12" style="1" customWidth="1"/>
    <col min="9219" max="9219" width="18.42578125" style="1" customWidth="1"/>
    <col min="9220" max="9220" width="11.42578125" style="1" customWidth="1"/>
    <col min="9221" max="9221" width="22.28515625" style="1" customWidth="1"/>
    <col min="9222" max="9222" width="12" style="1" customWidth="1"/>
    <col min="9223" max="9223" width="9.140625" style="1" customWidth="1"/>
    <col min="9224" max="9472" width="8.85546875" style="1"/>
    <col min="9473" max="9473" width="95.28515625" style="1" customWidth="1"/>
    <col min="9474" max="9474" width="12" style="1" customWidth="1"/>
    <col min="9475" max="9475" width="18.42578125" style="1" customWidth="1"/>
    <col min="9476" max="9476" width="11.42578125" style="1" customWidth="1"/>
    <col min="9477" max="9477" width="22.28515625" style="1" customWidth="1"/>
    <col min="9478" max="9478" width="12" style="1" customWidth="1"/>
    <col min="9479" max="9479" width="9.140625" style="1" customWidth="1"/>
    <col min="9480" max="9728" width="8.85546875" style="1"/>
    <col min="9729" max="9729" width="95.28515625" style="1" customWidth="1"/>
    <col min="9730" max="9730" width="12" style="1" customWidth="1"/>
    <col min="9731" max="9731" width="18.42578125" style="1" customWidth="1"/>
    <col min="9732" max="9732" width="11.42578125" style="1" customWidth="1"/>
    <col min="9733" max="9733" width="22.28515625" style="1" customWidth="1"/>
    <col min="9734" max="9734" width="12" style="1" customWidth="1"/>
    <col min="9735" max="9735" width="9.140625" style="1" customWidth="1"/>
    <col min="9736" max="9984" width="8.85546875" style="1"/>
    <col min="9985" max="9985" width="95.28515625" style="1" customWidth="1"/>
    <col min="9986" max="9986" width="12" style="1" customWidth="1"/>
    <col min="9987" max="9987" width="18.42578125" style="1" customWidth="1"/>
    <col min="9988" max="9988" width="11.42578125" style="1" customWidth="1"/>
    <col min="9989" max="9989" width="22.28515625" style="1" customWidth="1"/>
    <col min="9990" max="9990" width="12" style="1" customWidth="1"/>
    <col min="9991" max="9991" width="9.140625" style="1" customWidth="1"/>
    <col min="9992" max="10240" width="8.85546875" style="1"/>
    <col min="10241" max="10241" width="95.28515625" style="1" customWidth="1"/>
    <col min="10242" max="10242" width="12" style="1" customWidth="1"/>
    <col min="10243" max="10243" width="18.42578125" style="1" customWidth="1"/>
    <col min="10244" max="10244" width="11.42578125" style="1" customWidth="1"/>
    <col min="10245" max="10245" width="22.28515625" style="1" customWidth="1"/>
    <col min="10246" max="10246" width="12" style="1" customWidth="1"/>
    <col min="10247" max="10247" width="9.140625" style="1" customWidth="1"/>
    <col min="10248" max="10496" width="8.85546875" style="1"/>
    <col min="10497" max="10497" width="95.28515625" style="1" customWidth="1"/>
    <col min="10498" max="10498" width="12" style="1" customWidth="1"/>
    <col min="10499" max="10499" width="18.42578125" style="1" customWidth="1"/>
    <col min="10500" max="10500" width="11.42578125" style="1" customWidth="1"/>
    <col min="10501" max="10501" width="22.28515625" style="1" customWidth="1"/>
    <col min="10502" max="10502" width="12" style="1" customWidth="1"/>
    <col min="10503" max="10503" width="9.140625" style="1" customWidth="1"/>
    <col min="10504" max="10752" width="8.85546875" style="1"/>
    <col min="10753" max="10753" width="95.28515625" style="1" customWidth="1"/>
    <col min="10754" max="10754" width="12" style="1" customWidth="1"/>
    <col min="10755" max="10755" width="18.42578125" style="1" customWidth="1"/>
    <col min="10756" max="10756" width="11.42578125" style="1" customWidth="1"/>
    <col min="10757" max="10757" width="22.28515625" style="1" customWidth="1"/>
    <col min="10758" max="10758" width="12" style="1" customWidth="1"/>
    <col min="10759" max="10759" width="9.140625" style="1" customWidth="1"/>
    <col min="10760" max="11008" width="8.85546875" style="1"/>
    <col min="11009" max="11009" width="95.28515625" style="1" customWidth="1"/>
    <col min="11010" max="11010" width="12" style="1" customWidth="1"/>
    <col min="11011" max="11011" width="18.42578125" style="1" customWidth="1"/>
    <col min="11012" max="11012" width="11.42578125" style="1" customWidth="1"/>
    <col min="11013" max="11013" width="22.28515625" style="1" customWidth="1"/>
    <col min="11014" max="11014" width="12" style="1" customWidth="1"/>
    <col min="11015" max="11015" width="9.140625" style="1" customWidth="1"/>
    <col min="11016" max="11264" width="8.85546875" style="1"/>
    <col min="11265" max="11265" width="95.28515625" style="1" customWidth="1"/>
    <col min="11266" max="11266" width="12" style="1" customWidth="1"/>
    <col min="11267" max="11267" width="18.42578125" style="1" customWidth="1"/>
    <col min="11268" max="11268" width="11.42578125" style="1" customWidth="1"/>
    <col min="11269" max="11269" width="22.28515625" style="1" customWidth="1"/>
    <col min="11270" max="11270" width="12" style="1" customWidth="1"/>
    <col min="11271" max="11271" width="9.140625" style="1" customWidth="1"/>
    <col min="11272" max="11520" width="8.85546875" style="1"/>
    <col min="11521" max="11521" width="95.28515625" style="1" customWidth="1"/>
    <col min="11522" max="11522" width="12" style="1" customWidth="1"/>
    <col min="11523" max="11523" width="18.42578125" style="1" customWidth="1"/>
    <col min="11524" max="11524" width="11.42578125" style="1" customWidth="1"/>
    <col min="11525" max="11525" width="22.28515625" style="1" customWidth="1"/>
    <col min="11526" max="11526" width="12" style="1" customWidth="1"/>
    <col min="11527" max="11527" width="9.140625" style="1" customWidth="1"/>
    <col min="11528" max="11776" width="8.85546875" style="1"/>
    <col min="11777" max="11777" width="95.28515625" style="1" customWidth="1"/>
    <col min="11778" max="11778" width="12" style="1" customWidth="1"/>
    <col min="11779" max="11779" width="18.42578125" style="1" customWidth="1"/>
    <col min="11780" max="11780" width="11.42578125" style="1" customWidth="1"/>
    <col min="11781" max="11781" width="22.28515625" style="1" customWidth="1"/>
    <col min="11782" max="11782" width="12" style="1" customWidth="1"/>
    <col min="11783" max="11783" width="9.140625" style="1" customWidth="1"/>
    <col min="11784" max="12032" width="8.85546875" style="1"/>
    <col min="12033" max="12033" width="95.28515625" style="1" customWidth="1"/>
    <col min="12034" max="12034" width="12" style="1" customWidth="1"/>
    <col min="12035" max="12035" width="18.42578125" style="1" customWidth="1"/>
    <col min="12036" max="12036" width="11.42578125" style="1" customWidth="1"/>
    <col min="12037" max="12037" width="22.28515625" style="1" customWidth="1"/>
    <col min="12038" max="12038" width="12" style="1" customWidth="1"/>
    <col min="12039" max="12039" width="9.140625" style="1" customWidth="1"/>
    <col min="12040" max="12288" width="8.85546875" style="1"/>
    <col min="12289" max="12289" width="95.28515625" style="1" customWidth="1"/>
    <col min="12290" max="12290" width="12" style="1" customWidth="1"/>
    <col min="12291" max="12291" width="18.42578125" style="1" customWidth="1"/>
    <col min="12292" max="12292" width="11.42578125" style="1" customWidth="1"/>
    <col min="12293" max="12293" width="22.28515625" style="1" customWidth="1"/>
    <col min="12294" max="12294" width="12" style="1" customWidth="1"/>
    <col min="12295" max="12295" width="9.140625" style="1" customWidth="1"/>
    <col min="12296" max="12544" width="8.85546875" style="1"/>
    <col min="12545" max="12545" width="95.28515625" style="1" customWidth="1"/>
    <col min="12546" max="12546" width="12" style="1" customWidth="1"/>
    <col min="12547" max="12547" width="18.42578125" style="1" customWidth="1"/>
    <col min="12548" max="12548" width="11.42578125" style="1" customWidth="1"/>
    <col min="12549" max="12549" width="22.28515625" style="1" customWidth="1"/>
    <col min="12550" max="12550" width="12" style="1" customWidth="1"/>
    <col min="12551" max="12551" width="9.140625" style="1" customWidth="1"/>
    <col min="12552" max="12800" width="8.85546875" style="1"/>
    <col min="12801" max="12801" width="95.28515625" style="1" customWidth="1"/>
    <col min="12802" max="12802" width="12" style="1" customWidth="1"/>
    <col min="12803" max="12803" width="18.42578125" style="1" customWidth="1"/>
    <col min="12804" max="12804" width="11.42578125" style="1" customWidth="1"/>
    <col min="12805" max="12805" width="22.28515625" style="1" customWidth="1"/>
    <col min="12806" max="12806" width="12" style="1" customWidth="1"/>
    <col min="12807" max="12807" width="9.140625" style="1" customWidth="1"/>
    <col min="12808" max="13056" width="8.85546875" style="1"/>
    <col min="13057" max="13057" width="95.28515625" style="1" customWidth="1"/>
    <col min="13058" max="13058" width="12" style="1" customWidth="1"/>
    <col min="13059" max="13059" width="18.42578125" style="1" customWidth="1"/>
    <col min="13060" max="13060" width="11.42578125" style="1" customWidth="1"/>
    <col min="13061" max="13061" width="22.28515625" style="1" customWidth="1"/>
    <col min="13062" max="13062" width="12" style="1" customWidth="1"/>
    <col min="13063" max="13063" width="9.140625" style="1" customWidth="1"/>
    <col min="13064" max="13312" width="8.85546875" style="1"/>
    <col min="13313" max="13313" width="95.28515625" style="1" customWidth="1"/>
    <col min="13314" max="13314" width="12" style="1" customWidth="1"/>
    <col min="13315" max="13315" width="18.42578125" style="1" customWidth="1"/>
    <col min="13316" max="13316" width="11.42578125" style="1" customWidth="1"/>
    <col min="13317" max="13317" width="22.28515625" style="1" customWidth="1"/>
    <col min="13318" max="13318" width="12" style="1" customWidth="1"/>
    <col min="13319" max="13319" width="9.140625" style="1" customWidth="1"/>
    <col min="13320" max="13568" width="8.85546875" style="1"/>
    <col min="13569" max="13569" width="95.28515625" style="1" customWidth="1"/>
    <col min="13570" max="13570" width="12" style="1" customWidth="1"/>
    <col min="13571" max="13571" width="18.42578125" style="1" customWidth="1"/>
    <col min="13572" max="13572" width="11.42578125" style="1" customWidth="1"/>
    <col min="13573" max="13573" width="22.28515625" style="1" customWidth="1"/>
    <col min="13574" max="13574" width="12" style="1" customWidth="1"/>
    <col min="13575" max="13575" width="9.140625" style="1" customWidth="1"/>
    <col min="13576" max="13824" width="8.85546875" style="1"/>
    <col min="13825" max="13825" width="95.28515625" style="1" customWidth="1"/>
    <col min="13826" max="13826" width="12" style="1" customWidth="1"/>
    <col min="13827" max="13827" width="18.42578125" style="1" customWidth="1"/>
    <col min="13828" max="13828" width="11.42578125" style="1" customWidth="1"/>
    <col min="13829" max="13829" width="22.28515625" style="1" customWidth="1"/>
    <col min="13830" max="13830" width="12" style="1" customWidth="1"/>
    <col min="13831" max="13831" width="9.140625" style="1" customWidth="1"/>
    <col min="13832" max="14080" width="8.85546875" style="1"/>
    <col min="14081" max="14081" width="95.28515625" style="1" customWidth="1"/>
    <col min="14082" max="14082" width="12" style="1" customWidth="1"/>
    <col min="14083" max="14083" width="18.42578125" style="1" customWidth="1"/>
    <col min="14084" max="14084" width="11.42578125" style="1" customWidth="1"/>
    <col min="14085" max="14085" width="22.28515625" style="1" customWidth="1"/>
    <col min="14086" max="14086" width="12" style="1" customWidth="1"/>
    <col min="14087" max="14087" width="9.140625" style="1" customWidth="1"/>
    <col min="14088" max="14336" width="8.85546875" style="1"/>
    <col min="14337" max="14337" width="95.28515625" style="1" customWidth="1"/>
    <col min="14338" max="14338" width="12" style="1" customWidth="1"/>
    <col min="14339" max="14339" width="18.42578125" style="1" customWidth="1"/>
    <col min="14340" max="14340" width="11.42578125" style="1" customWidth="1"/>
    <col min="14341" max="14341" width="22.28515625" style="1" customWidth="1"/>
    <col min="14342" max="14342" width="12" style="1" customWidth="1"/>
    <col min="14343" max="14343" width="9.140625" style="1" customWidth="1"/>
    <col min="14344" max="14592" width="8.85546875" style="1"/>
    <col min="14593" max="14593" width="95.28515625" style="1" customWidth="1"/>
    <col min="14594" max="14594" width="12" style="1" customWidth="1"/>
    <col min="14595" max="14595" width="18.42578125" style="1" customWidth="1"/>
    <col min="14596" max="14596" width="11.42578125" style="1" customWidth="1"/>
    <col min="14597" max="14597" width="22.28515625" style="1" customWidth="1"/>
    <col min="14598" max="14598" width="12" style="1" customWidth="1"/>
    <col min="14599" max="14599" width="9.140625" style="1" customWidth="1"/>
    <col min="14600" max="14848" width="8.85546875" style="1"/>
    <col min="14849" max="14849" width="95.28515625" style="1" customWidth="1"/>
    <col min="14850" max="14850" width="12" style="1" customWidth="1"/>
    <col min="14851" max="14851" width="18.42578125" style="1" customWidth="1"/>
    <col min="14852" max="14852" width="11.42578125" style="1" customWidth="1"/>
    <col min="14853" max="14853" width="22.28515625" style="1" customWidth="1"/>
    <col min="14854" max="14854" width="12" style="1" customWidth="1"/>
    <col min="14855" max="14855" width="9.140625" style="1" customWidth="1"/>
    <col min="14856" max="15104" width="8.85546875" style="1"/>
    <col min="15105" max="15105" width="95.28515625" style="1" customWidth="1"/>
    <col min="15106" max="15106" width="12" style="1" customWidth="1"/>
    <col min="15107" max="15107" width="18.42578125" style="1" customWidth="1"/>
    <col min="15108" max="15108" width="11.42578125" style="1" customWidth="1"/>
    <col min="15109" max="15109" width="22.28515625" style="1" customWidth="1"/>
    <col min="15110" max="15110" width="12" style="1" customWidth="1"/>
    <col min="15111" max="15111" width="9.140625" style="1" customWidth="1"/>
    <col min="15112" max="15360" width="8.85546875" style="1"/>
    <col min="15361" max="15361" width="95.28515625" style="1" customWidth="1"/>
    <col min="15362" max="15362" width="12" style="1" customWidth="1"/>
    <col min="15363" max="15363" width="18.42578125" style="1" customWidth="1"/>
    <col min="15364" max="15364" width="11.42578125" style="1" customWidth="1"/>
    <col min="15365" max="15365" width="22.28515625" style="1" customWidth="1"/>
    <col min="15366" max="15366" width="12" style="1" customWidth="1"/>
    <col min="15367" max="15367" width="9.140625" style="1" customWidth="1"/>
    <col min="15368" max="15616" width="8.85546875" style="1"/>
    <col min="15617" max="15617" width="95.28515625" style="1" customWidth="1"/>
    <col min="15618" max="15618" width="12" style="1" customWidth="1"/>
    <col min="15619" max="15619" width="18.42578125" style="1" customWidth="1"/>
    <col min="15620" max="15620" width="11.42578125" style="1" customWidth="1"/>
    <col min="15621" max="15621" width="22.28515625" style="1" customWidth="1"/>
    <col min="15622" max="15622" width="12" style="1" customWidth="1"/>
    <col min="15623" max="15623" width="9.140625" style="1" customWidth="1"/>
    <col min="15624" max="15872" width="8.85546875" style="1"/>
    <col min="15873" max="15873" width="95.28515625" style="1" customWidth="1"/>
    <col min="15874" max="15874" width="12" style="1" customWidth="1"/>
    <col min="15875" max="15875" width="18.42578125" style="1" customWidth="1"/>
    <col min="15876" max="15876" width="11.42578125" style="1" customWidth="1"/>
    <col min="15877" max="15877" width="22.28515625" style="1" customWidth="1"/>
    <col min="15878" max="15878" width="12" style="1" customWidth="1"/>
    <col min="15879" max="15879" width="9.140625" style="1" customWidth="1"/>
    <col min="15880" max="16128" width="8.85546875" style="1"/>
    <col min="16129" max="16129" width="95.28515625" style="1" customWidth="1"/>
    <col min="16130" max="16130" width="12" style="1" customWidth="1"/>
    <col min="16131" max="16131" width="18.42578125" style="1" customWidth="1"/>
    <col min="16132" max="16132" width="11.42578125" style="1" customWidth="1"/>
    <col min="16133" max="16133" width="22.28515625" style="1" customWidth="1"/>
    <col min="16134" max="16134" width="12" style="1" customWidth="1"/>
    <col min="16135" max="16135" width="9.140625" style="1" customWidth="1"/>
    <col min="16136" max="16384" width="8.85546875" style="1"/>
  </cols>
  <sheetData>
    <row r="1" spans="1:8" ht="21.75" thickBot="1" x14ac:dyDescent="0.4"/>
    <row r="2" spans="1:8" ht="30" customHeight="1" x14ac:dyDescent="0.35">
      <c r="A2" s="55" t="s">
        <v>0</v>
      </c>
      <c r="B2" s="127"/>
      <c r="C2" s="127"/>
      <c r="D2" s="127"/>
      <c r="E2" s="128"/>
      <c r="F2" s="54"/>
      <c r="G2" s="54"/>
    </row>
    <row r="3" spans="1:8" ht="30" customHeight="1" x14ac:dyDescent="0.35">
      <c r="A3" s="56" t="s">
        <v>1</v>
      </c>
      <c r="B3" s="129"/>
      <c r="C3" s="129"/>
      <c r="D3" s="129"/>
      <c r="E3" s="130"/>
      <c r="F3" s="54"/>
      <c r="G3" s="54"/>
    </row>
    <row r="4" spans="1:8" ht="30" customHeight="1" x14ac:dyDescent="0.35">
      <c r="A4" s="56" t="s">
        <v>2</v>
      </c>
      <c r="B4" s="129"/>
      <c r="C4" s="129"/>
      <c r="D4" s="129"/>
      <c r="E4" s="130"/>
      <c r="F4" s="54"/>
      <c r="G4" s="54"/>
    </row>
    <row r="5" spans="1:8" ht="30" customHeight="1" x14ac:dyDescent="0.35">
      <c r="A5" s="56" t="s">
        <v>3</v>
      </c>
      <c r="B5" s="129"/>
      <c r="C5" s="129"/>
      <c r="D5" s="129"/>
      <c r="E5" s="130"/>
      <c r="F5" s="54"/>
      <c r="G5" s="54"/>
    </row>
    <row r="6" spans="1:8" ht="30" customHeight="1" x14ac:dyDescent="0.35">
      <c r="A6" s="87" t="s">
        <v>4</v>
      </c>
      <c r="B6" s="131"/>
      <c r="C6" s="131"/>
      <c r="D6" s="131"/>
      <c r="E6" s="132"/>
      <c r="F6" s="54"/>
      <c r="G6" s="54"/>
    </row>
    <row r="7" spans="1:8" ht="30" customHeight="1" thickBot="1" x14ac:dyDescent="0.4">
      <c r="A7" s="88" t="s">
        <v>5</v>
      </c>
      <c r="B7" s="125"/>
      <c r="C7" s="125"/>
      <c r="D7" s="125"/>
      <c r="E7" s="126"/>
      <c r="F7" s="54"/>
      <c r="G7" s="54"/>
    </row>
    <row r="8" spans="1:8" ht="27" customHeight="1" thickBot="1" x14ac:dyDescent="0.4">
      <c r="A8" s="89" t="s">
        <v>6</v>
      </c>
      <c r="B8" s="90" t="s">
        <v>7</v>
      </c>
      <c r="C8" s="90" t="s">
        <v>8</v>
      </c>
      <c r="D8" s="90" t="s">
        <v>9</v>
      </c>
      <c r="E8" s="91" t="s">
        <v>10</v>
      </c>
      <c r="F8" s="3" t="s">
        <v>11</v>
      </c>
      <c r="G8" s="4" t="s">
        <v>12</v>
      </c>
    </row>
    <row r="9" spans="1:8" ht="30.75" customHeight="1" thickBot="1" x14ac:dyDescent="0.4">
      <c r="A9" s="92" t="s">
        <v>13</v>
      </c>
      <c r="B9" s="93"/>
      <c r="C9" s="94"/>
      <c r="D9" s="93" t="s">
        <v>14</v>
      </c>
      <c r="E9" s="95"/>
      <c r="F9" s="52"/>
      <c r="G9" s="53"/>
    </row>
    <row r="10" spans="1:8" ht="40.5" customHeight="1" x14ac:dyDescent="0.35">
      <c r="A10" s="66" t="s">
        <v>15</v>
      </c>
      <c r="B10" s="67">
        <v>300</v>
      </c>
      <c r="C10" s="68">
        <v>680</v>
      </c>
      <c r="D10" s="96"/>
      <c r="E10" s="97">
        <f t="shared" ref="E10:E98" si="0">C10*D10</f>
        <v>0</v>
      </c>
      <c r="F10" s="5">
        <f>D10*B10</f>
        <v>0</v>
      </c>
      <c r="G10" s="6" t="e">
        <f>F10/B3</f>
        <v>#DIV/0!</v>
      </c>
    </row>
    <row r="11" spans="1:8" ht="25.5" customHeight="1" x14ac:dyDescent="0.35">
      <c r="A11" s="69" t="s">
        <v>16</v>
      </c>
      <c r="B11" s="83">
        <v>300</v>
      </c>
      <c r="C11" s="84">
        <v>680</v>
      </c>
      <c r="D11" s="96"/>
      <c r="E11" s="98">
        <f t="shared" si="0"/>
        <v>0</v>
      </c>
      <c r="F11" s="7">
        <f t="shared" ref="F11:F63" si="1">D11*B11</f>
        <v>0</v>
      </c>
      <c r="G11" s="8" t="e">
        <f>F11/B3</f>
        <v>#DIV/0!</v>
      </c>
      <c r="H11" s="65"/>
    </row>
    <row r="12" spans="1:8" ht="25.5" customHeight="1" x14ac:dyDescent="0.35">
      <c r="A12" s="69" t="s">
        <v>17</v>
      </c>
      <c r="B12" s="83">
        <v>300</v>
      </c>
      <c r="C12" s="84">
        <v>680</v>
      </c>
      <c r="D12" s="96"/>
      <c r="E12" s="98">
        <f t="shared" si="0"/>
        <v>0</v>
      </c>
      <c r="F12" s="7">
        <f t="shared" si="1"/>
        <v>0</v>
      </c>
      <c r="G12" s="8" t="e">
        <f>F12/B3</f>
        <v>#DIV/0!</v>
      </c>
      <c r="H12" s="65"/>
    </row>
    <row r="13" spans="1:8" ht="25.5" customHeight="1" x14ac:dyDescent="0.35">
      <c r="A13" s="69" t="s">
        <v>18</v>
      </c>
      <c r="B13" s="83">
        <v>200</v>
      </c>
      <c r="C13" s="84">
        <v>600</v>
      </c>
      <c r="D13" s="96"/>
      <c r="E13" s="98">
        <f t="shared" si="0"/>
        <v>0</v>
      </c>
      <c r="F13" s="7">
        <f t="shared" si="1"/>
        <v>0</v>
      </c>
      <c r="G13" s="8" t="e">
        <f>F13/B3</f>
        <v>#DIV/0!</v>
      </c>
      <c r="H13" s="65"/>
    </row>
    <row r="14" spans="1:8" ht="35.25" customHeight="1" x14ac:dyDescent="0.35">
      <c r="A14" s="69" t="s">
        <v>119</v>
      </c>
      <c r="B14" s="83">
        <v>237</v>
      </c>
      <c r="C14" s="84">
        <v>750</v>
      </c>
      <c r="D14" s="96"/>
      <c r="E14" s="98">
        <f t="shared" si="0"/>
        <v>0</v>
      </c>
      <c r="F14" s="7">
        <f t="shared" si="1"/>
        <v>0</v>
      </c>
      <c r="G14" s="8" t="e">
        <f>F14/B3</f>
        <v>#DIV/0!</v>
      </c>
      <c r="H14" s="65"/>
    </row>
    <row r="15" spans="1:8" ht="40.5" customHeight="1" x14ac:dyDescent="0.35">
      <c r="A15" s="69" t="s">
        <v>126</v>
      </c>
      <c r="B15" s="83">
        <v>300</v>
      </c>
      <c r="C15" s="84">
        <v>950</v>
      </c>
      <c r="D15" s="96"/>
      <c r="E15" s="98">
        <f t="shared" si="0"/>
        <v>0</v>
      </c>
      <c r="F15" s="7">
        <f t="shared" si="1"/>
        <v>0</v>
      </c>
      <c r="G15" s="8" t="e">
        <f>F15/B3</f>
        <v>#DIV/0!</v>
      </c>
      <c r="H15" s="65"/>
    </row>
    <row r="16" spans="1:8" ht="60.75" customHeight="1" x14ac:dyDescent="0.35">
      <c r="A16" s="69" t="s">
        <v>114</v>
      </c>
      <c r="B16" s="83">
        <v>344</v>
      </c>
      <c r="C16" s="84">
        <v>2000</v>
      </c>
      <c r="D16" s="96"/>
      <c r="E16" s="98">
        <f t="shared" si="0"/>
        <v>0</v>
      </c>
      <c r="F16" s="7">
        <f t="shared" si="1"/>
        <v>0</v>
      </c>
      <c r="G16" s="8" t="e">
        <f>F16/B3</f>
        <v>#DIV/0!</v>
      </c>
      <c r="H16" s="65"/>
    </row>
    <row r="17" spans="1:8" ht="40.5" customHeight="1" x14ac:dyDescent="0.35">
      <c r="A17" s="99" t="s">
        <v>116</v>
      </c>
      <c r="B17" s="83">
        <v>300</v>
      </c>
      <c r="C17" s="84">
        <v>1500</v>
      </c>
      <c r="D17" s="96"/>
      <c r="E17" s="98">
        <f t="shared" si="0"/>
        <v>0</v>
      </c>
      <c r="F17" s="7">
        <f>D18*B18</f>
        <v>0</v>
      </c>
      <c r="G17" s="8" t="e">
        <f>F17/B3</f>
        <v>#DIV/0!</v>
      </c>
      <c r="H17" s="65"/>
    </row>
    <row r="18" spans="1:8" ht="78" customHeight="1" x14ac:dyDescent="0.35">
      <c r="A18" s="69" t="s">
        <v>115</v>
      </c>
      <c r="B18" s="83">
        <v>340</v>
      </c>
      <c r="C18" s="84">
        <v>2600</v>
      </c>
      <c r="D18" s="96"/>
      <c r="E18" s="98">
        <f>C18*D18</f>
        <v>0</v>
      </c>
      <c r="F18" s="7">
        <f>B18*D18</f>
        <v>0</v>
      </c>
      <c r="G18" s="8" t="e">
        <f>F18/B3</f>
        <v>#DIV/0!</v>
      </c>
      <c r="H18" s="65"/>
    </row>
    <row r="19" spans="1:8" ht="39.75" customHeight="1" x14ac:dyDescent="0.35">
      <c r="A19" s="69" t="s">
        <v>19</v>
      </c>
      <c r="B19" s="83" t="s">
        <v>20</v>
      </c>
      <c r="C19" s="84">
        <v>500</v>
      </c>
      <c r="D19" s="96"/>
      <c r="E19" s="98">
        <f t="shared" si="0"/>
        <v>0</v>
      </c>
      <c r="F19" s="7">
        <f>D19*210</f>
        <v>0</v>
      </c>
      <c r="G19" s="8" t="e">
        <f>F19/B3</f>
        <v>#DIV/0!</v>
      </c>
      <c r="H19" s="65"/>
    </row>
    <row r="20" spans="1:8" ht="25.5" customHeight="1" x14ac:dyDescent="0.35">
      <c r="A20" s="69" t="s">
        <v>21</v>
      </c>
      <c r="B20" s="83">
        <v>200</v>
      </c>
      <c r="C20" s="84">
        <v>850</v>
      </c>
      <c r="D20" s="96"/>
      <c r="E20" s="98">
        <f t="shared" si="0"/>
        <v>0</v>
      </c>
      <c r="F20" s="7">
        <f t="shared" si="1"/>
        <v>0</v>
      </c>
      <c r="G20" s="8" t="e">
        <f>F20/B3</f>
        <v>#DIV/0!</v>
      </c>
      <c r="H20" s="65"/>
    </row>
    <row r="21" spans="1:8" ht="40.5" customHeight="1" x14ac:dyDescent="0.35">
      <c r="A21" s="69" t="s">
        <v>22</v>
      </c>
      <c r="B21" s="83" t="s">
        <v>23</v>
      </c>
      <c r="C21" s="84">
        <v>800</v>
      </c>
      <c r="D21" s="96"/>
      <c r="E21" s="98">
        <f t="shared" si="0"/>
        <v>0</v>
      </c>
      <c r="F21" s="7">
        <f>D21*170</f>
        <v>0</v>
      </c>
      <c r="G21" s="8" t="e">
        <f>F21/B3</f>
        <v>#DIV/0!</v>
      </c>
      <c r="H21" s="65"/>
    </row>
    <row r="22" spans="1:8" ht="25.5" customHeight="1" x14ac:dyDescent="0.35">
      <c r="A22" s="69" t="s">
        <v>94</v>
      </c>
      <c r="B22" s="83">
        <v>100</v>
      </c>
      <c r="C22" s="84">
        <v>590</v>
      </c>
      <c r="D22" s="96"/>
      <c r="E22" s="98">
        <f t="shared" si="0"/>
        <v>0</v>
      </c>
      <c r="F22" s="7">
        <f>D22*140</f>
        <v>0</v>
      </c>
      <c r="G22" s="8" t="e">
        <f>F22/B3</f>
        <v>#DIV/0!</v>
      </c>
      <c r="H22" s="65"/>
    </row>
    <row r="23" spans="1:8" ht="25.5" customHeight="1" x14ac:dyDescent="0.35">
      <c r="A23" s="69" t="s">
        <v>24</v>
      </c>
      <c r="B23" s="83">
        <v>110</v>
      </c>
      <c r="C23" s="84">
        <v>320</v>
      </c>
      <c r="D23" s="96"/>
      <c r="E23" s="98">
        <f t="shared" si="0"/>
        <v>0</v>
      </c>
      <c r="F23" s="7">
        <f t="shared" si="1"/>
        <v>0</v>
      </c>
      <c r="G23" s="8" t="e">
        <f>F23/B3</f>
        <v>#DIV/0!</v>
      </c>
      <c r="H23" s="65"/>
    </row>
    <row r="24" spans="1:8" ht="60" customHeight="1" x14ac:dyDescent="0.35">
      <c r="A24" s="69" t="s">
        <v>127</v>
      </c>
      <c r="B24" s="83">
        <v>356</v>
      </c>
      <c r="C24" s="84">
        <v>950</v>
      </c>
      <c r="D24" s="96"/>
      <c r="E24" s="98">
        <f t="shared" si="0"/>
        <v>0</v>
      </c>
      <c r="F24" s="7">
        <f t="shared" si="1"/>
        <v>0</v>
      </c>
      <c r="G24" s="8" t="e">
        <f>F24/B3</f>
        <v>#DIV/0!</v>
      </c>
      <c r="H24" s="65"/>
    </row>
    <row r="25" spans="1:8" ht="40.5" customHeight="1" x14ac:dyDescent="0.35">
      <c r="A25" s="69" t="s">
        <v>25</v>
      </c>
      <c r="B25" s="83" t="s">
        <v>128</v>
      </c>
      <c r="C25" s="84">
        <v>640</v>
      </c>
      <c r="D25" s="96"/>
      <c r="E25" s="98">
        <f t="shared" si="0"/>
        <v>0</v>
      </c>
      <c r="F25" s="7">
        <f>D25*410</f>
        <v>0</v>
      </c>
      <c r="G25" s="8" t="e">
        <f>F25/B3</f>
        <v>#DIV/0!</v>
      </c>
      <c r="H25" s="65"/>
    </row>
    <row r="26" spans="1:8" ht="40.5" customHeight="1" x14ac:dyDescent="0.35">
      <c r="A26" s="69" t="s">
        <v>95</v>
      </c>
      <c r="B26" s="83">
        <v>100</v>
      </c>
      <c r="C26" s="84">
        <v>450</v>
      </c>
      <c r="D26" s="96"/>
      <c r="E26" s="98">
        <f t="shared" si="0"/>
        <v>0</v>
      </c>
      <c r="F26" s="7">
        <f t="shared" si="1"/>
        <v>0</v>
      </c>
      <c r="G26" s="8" t="e">
        <f>F26/B3</f>
        <v>#DIV/0!</v>
      </c>
      <c r="H26" s="65"/>
    </row>
    <row r="27" spans="1:8" ht="40.5" customHeight="1" x14ac:dyDescent="0.35">
      <c r="A27" s="69" t="s">
        <v>26</v>
      </c>
      <c r="B27" s="83">
        <v>120</v>
      </c>
      <c r="C27" s="84">
        <v>550</v>
      </c>
      <c r="D27" s="96"/>
      <c r="E27" s="98">
        <f t="shared" ref="E27:E32" si="2">C27*D27</f>
        <v>0</v>
      </c>
      <c r="F27" s="7">
        <f>D32*B32</f>
        <v>0</v>
      </c>
      <c r="G27" s="8" t="e">
        <f>F27/B3</f>
        <v>#DIV/0!</v>
      </c>
      <c r="H27" s="65"/>
    </row>
    <row r="28" spans="1:8" ht="40.5" customHeight="1" x14ac:dyDescent="0.35">
      <c r="A28" s="69" t="s">
        <v>98</v>
      </c>
      <c r="B28" s="83">
        <v>180</v>
      </c>
      <c r="C28" s="84">
        <v>450</v>
      </c>
      <c r="D28" s="96"/>
      <c r="E28" s="98">
        <f t="shared" si="2"/>
        <v>0</v>
      </c>
      <c r="F28" s="7">
        <f>B28*D28</f>
        <v>0</v>
      </c>
      <c r="G28" s="8" t="e">
        <f>F28/B3</f>
        <v>#DIV/0!</v>
      </c>
      <c r="H28" s="65"/>
    </row>
    <row r="29" spans="1:8" ht="25.5" customHeight="1" x14ac:dyDescent="0.35">
      <c r="A29" s="69" t="s">
        <v>27</v>
      </c>
      <c r="B29" s="83">
        <v>120</v>
      </c>
      <c r="C29" s="84">
        <v>320</v>
      </c>
      <c r="D29" s="96"/>
      <c r="E29" s="98">
        <f t="shared" si="2"/>
        <v>0</v>
      </c>
      <c r="F29" s="7">
        <f t="shared" ref="F29:F32" si="3">B29*D29</f>
        <v>0</v>
      </c>
      <c r="G29" s="8" t="e">
        <f>F29/B3</f>
        <v>#DIV/0!</v>
      </c>
      <c r="H29" s="65"/>
    </row>
    <row r="30" spans="1:8" ht="25.5" customHeight="1" x14ac:dyDescent="0.35">
      <c r="A30" s="69" t="s">
        <v>96</v>
      </c>
      <c r="B30" s="83" t="s">
        <v>97</v>
      </c>
      <c r="C30" s="84">
        <v>520</v>
      </c>
      <c r="D30" s="96"/>
      <c r="E30" s="98">
        <f t="shared" si="2"/>
        <v>0</v>
      </c>
      <c r="F30" s="7">
        <f>300*D30</f>
        <v>0</v>
      </c>
      <c r="G30" s="8" t="e">
        <f>F30/B3</f>
        <v>#DIV/0!</v>
      </c>
      <c r="H30" s="65"/>
    </row>
    <row r="31" spans="1:8" ht="46.5" customHeight="1" x14ac:dyDescent="0.35">
      <c r="A31" s="69" t="s">
        <v>28</v>
      </c>
      <c r="B31" s="83">
        <v>180</v>
      </c>
      <c r="C31" s="84">
        <v>690</v>
      </c>
      <c r="D31" s="96"/>
      <c r="E31" s="98">
        <f t="shared" si="2"/>
        <v>0</v>
      </c>
      <c r="F31" s="7">
        <f t="shared" si="3"/>
        <v>0</v>
      </c>
      <c r="G31" s="8" t="e">
        <f>F31/B3</f>
        <v>#DIV/0!</v>
      </c>
      <c r="H31" s="65"/>
    </row>
    <row r="32" spans="1:8" ht="41.25" customHeight="1" thickBot="1" x14ac:dyDescent="0.4">
      <c r="A32" s="69" t="s">
        <v>99</v>
      </c>
      <c r="B32" s="83">
        <v>200</v>
      </c>
      <c r="C32" s="84">
        <v>350</v>
      </c>
      <c r="D32" s="96"/>
      <c r="E32" s="98">
        <f t="shared" si="2"/>
        <v>0</v>
      </c>
      <c r="F32" s="7">
        <f t="shared" si="3"/>
        <v>0</v>
      </c>
      <c r="G32" s="8" t="e">
        <f>F32/B3</f>
        <v>#DIV/0!</v>
      </c>
      <c r="H32" s="65"/>
    </row>
    <row r="33" spans="1:8" ht="34.5" customHeight="1" thickBot="1" x14ac:dyDescent="0.4">
      <c r="A33" s="100" t="s">
        <v>29</v>
      </c>
      <c r="B33" s="101"/>
      <c r="C33" s="102"/>
      <c r="D33" s="103" t="s">
        <v>14</v>
      </c>
      <c r="E33" s="104"/>
      <c r="F33" s="13"/>
      <c r="G33" s="14"/>
      <c r="H33" s="65"/>
    </row>
    <row r="34" spans="1:8" ht="40.5" customHeight="1" x14ac:dyDescent="0.35">
      <c r="A34" s="69" t="s">
        <v>30</v>
      </c>
      <c r="B34" s="83">
        <v>240</v>
      </c>
      <c r="C34" s="84">
        <v>400</v>
      </c>
      <c r="D34" s="105"/>
      <c r="E34" s="98">
        <f t="shared" si="0"/>
        <v>0</v>
      </c>
      <c r="F34" s="7">
        <f t="shared" si="1"/>
        <v>0</v>
      </c>
      <c r="G34" s="8" t="e">
        <f>F34/B3</f>
        <v>#DIV/0!</v>
      </c>
      <c r="H34" s="65"/>
    </row>
    <row r="35" spans="1:8" ht="60" customHeight="1" x14ac:dyDescent="0.35">
      <c r="A35" s="69" t="s">
        <v>31</v>
      </c>
      <c r="B35" s="83">
        <v>150</v>
      </c>
      <c r="C35" s="84">
        <v>450</v>
      </c>
      <c r="D35" s="105"/>
      <c r="E35" s="98">
        <f t="shared" si="0"/>
        <v>0</v>
      </c>
      <c r="F35" s="7">
        <f t="shared" si="1"/>
        <v>0</v>
      </c>
      <c r="G35" s="8" t="e">
        <f>F35/B3</f>
        <v>#DIV/0!</v>
      </c>
      <c r="H35" s="65"/>
    </row>
    <row r="36" spans="1:8" ht="40.5" customHeight="1" x14ac:dyDescent="0.35">
      <c r="A36" s="69" t="s">
        <v>32</v>
      </c>
      <c r="B36" s="83">
        <v>200</v>
      </c>
      <c r="C36" s="84">
        <v>450</v>
      </c>
      <c r="D36" s="105"/>
      <c r="E36" s="98">
        <f t="shared" si="0"/>
        <v>0</v>
      </c>
      <c r="F36" s="7">
        <f t="shared" si="1"/>
        <v>0</v>
      </c>
      <c r="G36" s="8" t="e">
        <f>F36/B3</f>
        <v>#DIV/0!</v>
      </c>
      <c r="H36" s="65"/>
    </row>
    <row r="37" spans="1:8" ht="40.5" customHeight="1" x14ac:dyDescent="0.35">
      <c r="A37" s="69" t="s">
        <v>103</v>
      </c>
      <c r="B37" s="83">
        <v>250</v>
      </c>
      <c r="C37" s="84">
        <v>450</v>
      </c>
      <c r="D37" s="105"/>
      <c r="E37" s="98">
        <f t="shared" si="0"/>
        <v>0</v>
      </c>
      <c r="F37" s="7">
        <f t="shared" si="1"/>
        <v>0</v>
      </c>
      <c r="G37" s="8" t="e">
        <f>F37/B3</f>
        <v>#DIV/0!</v>
      </c>
      <c r="H37" s="65"/>
    </row>
    <row r="38" spans="1:8" ht="40.5" customHeight="1" x14ac:dyDescent="0.35">
      <c r="A38" s="69" t="s">
        <v>33</v>
      </c>
      <c r="B38" s="83">
        <v>210</v>
      </c>
      <c r="C38" s="84">
        <v>380</v>
      </c>
      <c r="D38" s="105"/>
      <c r="E38" s="98">
        <f t="shared" si="0"/>
        <v>0</v>
      </c>
      <c r="F38" s="7">
        <f t="shared" si="1"/>
        <v>0</v>
      </c>
      <c r="G38" s="8" t="e">
        <f>F38/B3</f>
        <v>#DIV/0!</v>
      </c>
      <c r="H38" s="65"/>
    </row>
    <row r="39" spans="1:8" ht="28.5" customHeight="1" x14ac:dyDescent="0.35">
      <c r="A39" s="69" t="s">
        <v>117</v>
      </c>
      <c r="B39" s="83">
        <v>225</v>
      </c>
      <c r="C39" s="84">
        <v>450</v>
      </c>
      <c r="D39" s="105"/>
      <c r="E39" s="98">
        <f t="shared" si="0"/>
        <v>0</v>
      </c>
      <c r="F39" s="7">
        <f t="shared" si="1"/>
        <v>0</v>
      </c>
      <c r="G39" s="8" t="e">
        <f>F39/B3</f>
        <v>#DIV/0!</v>
      </c>
      <c r="H39" s="65"/>
    </row>
    <row r="40" spans="1:8" ht="40.5" customHeight="1" x14ac:dyDescent="0.35">
      <c r="A40" s="69" t="s">
        <v>34</v>
      </c>
      <c r="B40" s="83" t="s">
        <v>35</v>
      </c>
      <c r="C40" s="84">
        <v>520</v>
      </c>
      <c r="D40" s="105"/>
      <c r="E40" s="98">
        <f t="shared" si="0"/>
        <v>0</v>
      </c>
      <c r="F40" s="7">
        <f>D40*180</f>
        <v>0</v>
      </c>
      <c r="G40" s="8" t="e">
        <f>F40/B3</f>
        <v>#DIV/0!</v>
      </c>
      <c r="H40" s="65"/>
    </row>
    <row r="41" spans="1:8" ht="25.5" customHeight="1" x14ac:dyDescent="0.35">
      <c r="A41" s="69" t="s">
        <v>36</v>
      </c>
      <c r="B41" s="83">
        <v>220</v>
      </c>
      <c r="C41" s="84">
        <v>380</v>
      </c>
      <c r="D41" s="105"/>
      <c r="E41" s="98">
        <f t="shared" si="0"/>
        <v>0</v>
      </c>
      <c r="F41" s="7">
        <f t="shared" si="1"/>
        <v>0</v>
      </c>
      <c r="G41" s="8" t="e">
        <f>F41/B3</f>
        <v>#DIV/0!</v>
      </c>
      <c r="H41" s="65"/>
    </row>
    <row r="42" spans="1:8" ht="25.5" customHeight="1" x14ac:dyDescent="0.35">
      <c r="A42" s="69" t="s">
        <v>37</v>
      </c>
      <c r="B42" s="83">
        <v>200</v>
      </c>
      <c r="C42" s="84">
        <v>380</v>
      </c>
      <c r="D42" s="105"/>
      <c r="E42" s="98">
        <f t="shared" si="0"/>
        <v>0</v>
      </c>
      <c r="F42" s="7">
        <f t="shared" si="1"/>
        <v>0</v>
      </c>
      <c r="G42" s="8" t="e">
        <f>F42/B3</f>
        <v>#DIV/0!</v>
      </c>
      <c r="H42" s="65"/>
    </row>
    <row r="43" spans="1:8" ht="25.5" customHeight="1" x14ac:dyDescent="0.35">
      <c r="A43" s="69" t="s">
        <v>38</v>
      </c>
      <c r="B43" s="83">
        <v>250</v>
      </c>
      <c r="C43" s="84">
        <v>380</v>
      </c>
      <c r="D43" s="105"/>
      <c r="E43" s="98">
        <f t="shared" si="0"/>
        <v>0</v>
      </c>
      <c r="F43" s="7">
        <f t="shared" si="1"/>
        <v>0</v>
      </c>
      <c r="G43" s="8" t="e">
        <f>F43/B3</f>
        <v>#DIV/0!</v>
      </c>
      <c r="H43" s="65"/>
    </row>
    <row r="44" spans="1:8" ht="25.5" customHeight="1" x14ac:dyDescent="0.35">
      <c r="A44" s="106" t="s">
        <v>129</v>
      </c>
      <c r="B44" s="83">
        <v>220</v>
      </c>
      <c r="C44" s="84">
        <v>470</v>
      </c>
      <c r="D44" s="105"/>
      <c r="E44" s="98">
        <f t="shared" si="0"/>
        <v>0</v>
      </c>
      <c r="F44" s="7">
        <f t="shared" si="1"/>
        <v>0</v>
      </c>
      <c r="G44" s="8" t="e">
        <f>F44/B3</f>
        <v>#DIV/0!</v>
      </c>
      <c r="H44" s="65"/>
    </row>
    <row r="45" spans="1:8" ht="25.5" customHeight="1" x14ac:dyDescent="0.35">
      <c r="A45" s="69" t="s">
        <v>39</v>
      </c>
      <c r="B45" s="83">
        <v>220</v>
      </c>
      <c r="C45" s="84">
        <v>590</v>
      </c>
      <c r="D45" s="105"/>
      <c r="E45" s="98">
        <f t="shared" si="0"/>
        <v>0</v>
      </c>
      <c r="F45" s="7">
        <f t="shared" si="1"/>
        <v>0</v>
      </c>
      <c r="G45" s="8" t="e">
        <f>F45/B3</f>
        <v>#DIV/0!</v>
      </c>
      <c r="H45" s="65"/>
    </row>
    <row r="46" spans="1:8" ht="25.5" customHeight="1" x14ac:dyDescent="0.35">
      <c r="A46" s="69" t="s">
        <v>40</v>
      </c>
      <c r="B46" s="83">
        <v>230</v>
      </c>
      <c r="C46" s="84">
        <v>590</v>
      </c>
      <c r="D46" s="105"/>
      <c r="E46" s="98">
        <f t="shared" si="0"/>
        <v>0</v>
      </c>
      <c r="F46" s="7">
        <f t="shared" si="1"/>
        <v>0</v>
      </c>
      <c r="G46" s="8" t="e">
        <f>F46/B3</f>
        <v>#DIV/0!</v>
      </c>
      <c r="H46" s="65"/>
    </row>
    <row r="47" spans="1:8" ht="25.5" customHeight="1" x14ac:dyDescent="0.35">
      <c r="A47" s="69" t="s">
        <v>41</v>
      </c>
      <c r="B47" s="83">
        <v>200</v>
      </c>
      <c r="C47" s="84">
        <v>750</v>
      </c>
      <c r="D47" s="105"/>
      <c r="E47" s="98">
        <f t="shared" si="0"/>
        <v>0</v>
      </c>
      <c r="F47" s="7">
        <f t="shared" si="1"/>
        <v>0</v>
      </c>
      <c r="G47" s="8" t="e">
        <f>F47/B3</f>
        <v>#DIV/0!</v>
      </c>
      <c r="H47" s="65"/>
    </row>
    <row r="48" spans="1:8" ht="40.5" customHeight="1" thickBot="1" x14ac:dyDescent="0.4">
      <c r="A48" s="72" t="s">
        <v>42</v>
      </c>
      <c r="B48" s="107">
        <v>230</v>
      </c>
      <c r="C48" s="108">
        <v>590</v>
      </c>
      <c r="D48" s="105"/>
      <c r="E48" s="109">
        <f t="shared" si="0"/>
        <v>0</v>
      </c>
      <c r="F48" s="9">
        <f t="shared" si="1"/>
        <v>0</v>
      </c>
      <c r="G48" s="10" t="e">
        <f>F48/B3</f>
        <v>#DIV/0!</v>
      </c>
      <c r="H48" s="65"/>
    </row>
    <row r="49" spans="1:8" ht="34.5" customHeight="1" thickBot="1" x14ac:dyDescent="0.4">
      <c r="A49" s="100" t="s">
        <v>43</v>
      </c>
      <c r="B49" s="110"/>
      <c r="C49" s="102"/>
      <c r="D49" s="111" t="s">
        <v>14</v>
      </c>
      <c r="E49" s="104"/>
      <c r="F49" s="13"/>
      <c r="G49" s="14"/>
      <c r="H49" s="65"/>
    </row>
    <row r="50" spans="1:8" ht="25.5" customHeight="1" x14ac:dyDescent="0.35">
      <c r="A50" s="112" t="s">
        <v>130</v>
      </c>
      <c r="B50" s="67" t="s">
        <v>100</v>
      </c>
      <c r="C50" s="68">
        <v>320</v>
      </c>
      <c r="D50" s="113"/>
      <c r="E50" s="97">
        <f t="shared" si="0"/>
        <v>0</v>
      </c>
      <c r="F50" s="5">
        <f>D50*150</f>
        <v>0</v>
      </c>
      <c r="G50" s="6" t="e">
        <f>F50/B3</f>
        <v>#DIV/0!</v>
      </c>
      <c r="H50" s="65"/>
    </row>
    <row r="51" spans="1:8" ht="25.5" customHeight="1" x14ac:dyDescent="0.35">
      <c r="A51" s="114" t="s">
        <v>44</v>
      </c>
      <c r="B51" s="83">
        <v>100</v>
      </c>
      <c r="C51" s="84">
        <v>290</v>
      </c>
      <c r="D51" s="113"/>
      <c r="E51" s="98">
        <f t="shared" si="0"/>
        <v>0</v>
      </c>
      <c r="F51" s="7">
        <f t="shared" si="1"/>
        <v>0</v>
      </c>
      <c r="G51" s="8" t="e">
        <f>F51/B3</f>
        <v>#DIV/0!</v>
      </c>
      <c r="H51" s="65"/>
    </row>
    <row r="52" spans="1:8" ht="25.5" customHeight="1" x14ac:dyDescent="0.35">
      <c r="A52" s="69" t="s">
        <v>45</v>
      </c>
      <c r="B52" s="83">
        <v>100</v>
      </c>
      <c r="C52" s="84">
        <v>290</v>
      </c>
      <c r="D52" s="113"/>
      <c r="E52" s="98">
        <f t="shared" si="0"/>
        <v>0</v>
      </c>
      <c r="F52" s="7">
        <f t="shared" si="1"/>
        <v>0</v>
      </c>
      <c r="G52" s="8" t="e">
        <f>F52/B3</f>
        <v>#DIV/0!</v>
      </c>
      <c r="H52" s="65"/>
    </row>
    <row r="53" spans="1:8" ht="40.5" customHeight="1" x14ac:dyDescent="0.35">
      <c r="A53" s="114" t="s">
        <v>101</v>
      </c>
      <c r="B53" s="83">
        <v>140</v>
      </c>
      <c r="C53" s="84">
        <v>400</v>
      </c>
      <c r="D53" s="113"/>
      <c r="E53" s="98">
        <f t="shared" si="0"/>
        <v>0</v>
      </c>
      <c r="F53" s="7">
        <f t="shared" si="1"/>
        <v>0</v>
      </c>
      <c r="G53" s="8" t="e">
        <f>F53/B3</f>
        <v>#DIV/0!</v>
      </c>
      <c r="H53" s="65"/>
    </row>
    <row r="54" spans="1:8" ht="25.5" customHeight="1" x14ac:dyDescent="0.35">
      <c r="A54" s="69" t="s">
        <v>46</v>
      </c>
      <c r="B54" s="83">
        <v>100</v>
      </c>
      <c r="C54" s="84">
        <v>420</v>
      </c>
      <c r="D54" s="113"/>
      <c r="E54" s="98">
        <f t="shared" si="0"/>
        <v>0</v>
      </c>
      <c r="F54" s="7">
        <f t="shared" si="1"/>
        <v>0</v>
      </c>
      <c r="G54" s="8" t="e">
        <f>F54/B3</f>
        <v>#DIV/0!</v>
      </c>
      <c r="H54" s="65"/>
    </row>
    <row r="55" spans="1:8" ht="25.5" customHeight="1" x14ac:dyDescent="0.35">
      <c r="A55" s="106" t="s">
        <v>47</v>
      </c>
      <c r="B55" s="83">
        <v>130</v>
      </c>
      <c r="C55" s="84">
        <v>590</v>
      </c>
      <c r="D55" s="113"/>
      <c r="E55" s="98">
        <f t="shared" si="0"/>
        <v>0</v>
      </c>
      <c r="F55" s="7">
        <f t="shared" si="1"/>
        <v>0</v>
      </c>
      <c r="G55" s="8" t="e">
        <f>F55/B3</f>
        <v>#DIV/0!</v>
      </c>
      <c r="H55" s="65"/>
    </row>
    <row r="56" spans="1:8" ht="25.5" customHeight="1" x14ac:dyDescent="0.35">
      <c r="A56" s="106" t="s">
        <v>48</v>
      </c>
      <c r="B56" s="83">
        <v>110</v>
      </c>
      <c r="C56" s="84">
        <v>790</v>
      </c>
      <c r="D56" s="113"/>
      <c r="E56" s="98">
        <f t="shared" si="0"/>
        <v>0</v>
      </c>
      <c r="F56" s="7">
        <f t="shared" si="1"/>
        <v>0</v>
      </c>
      <c r="G56" s="8" t="e">
        <f>F56/B3</f>
        <v>#DIV/0!</v>
      </c>
      <c r="H56" s="65"/>
    </row>
    <row r="57" spans="1:8" ht="25.5" customHeight="1" x14ac:dyDescent="0.35">
      <c r="A57" s="115" t="s">
        <v>102</v>
      </c>
      <c r="B57" s="107">
        <v>180</v>
      </c>
      <c r="C57" s="108">
        <v>350</v>
      </c>
      <c r="D57" s="113"/>
      <c r="E57" s="109">
        <f t="shared" si="0"/>
        <v>0</v>
      </c>
      <c r="F57" s="9">
        <f t="shared" si="1"/>
        <v>0</v>
      </c>
      <c r="G57" s="10" t="e">
        <f>F57/B3</f>
        <v>#DIV/0!</v>
      </c>
      <c r="H57" s="65"/>
    </row>
    <row r="58" spans="1:8" ht="25.5" customHeight="1" thickBot="1" x14ac:dyDescent="0.4">
      <c r="A58" s="115" t="s">
        <v>49</v>
      </c>
      <c r="B58" s="107">
        <v>230</v>
      </c>
      <c r="C58" s="108">
        <v>290</v>
      </c>
      <c r="D58" s="113"/>
      <c r="E58" s="109">
        <f t="shared" si="0"/>
        <v>0</v>
      </c>
      <c r="F58" s="9">
        <f t="shared" si="1"/>
        <v>0</v>
      </c>
      <c r="G58" s="10" t="e">
        <f>F58/B3</f>
        <v>#DIV/0!</v>
      </c>
      <c r="H58" s="65"/>
    </row>
    <row r="59" spans="1:8" ht="30.75" customHeight="1" thickBot="1" x14ac:dyDescent="0.4">
      <c r="A59" s="100" t="s">
        <v>50</v>
      </c>
      <c r="B59" s="110"/>
      <c r="C59" s="102"/>
      <c r="D59" s="111" t="s">
        <v>14</v>
      </c>
      <c r="E59" s="104"/>
      <c r="F59" s="13"/>
      <c r="G59" s="14"/>
      <c r="H59" s="65"/>
    </row>
    <row r="60" spans="1:8" ht="25.5" customHeight="1" x14ac:dyDescent="0.35">
      <c r="A60" s="112" t="s">
        <v>51</v>
      </c>
      <c r="B60" s="67">
        <v>50</v>
      </c>
      <c r="C60" s="68">
        <v>180</v>
      </c>
      <c r="D60" s="113"/>
      <c r="E60" s="97">
        <f t="shared" si="0"/>
        <v>0</v>
      </c>
      <c r="F60" s="5">
        <f t="shared" si="1"/>
        <v>0</v>
      </c>
      <c r="G60" s="6" t="e">
        <f>F60/B3</f>
        <v>#DIV/0!</v>
      </c>
      <c r="H60" s="65"/>
    </row>
    <row r="61" spans="1:8" ht="25.5" customHeight="1" x14ac:dyDescent="0.35">
      <c r="A61" s="114" t="s">
        <v>52</v>
      </c>
      <c r="B61" s="83">
        <v>50</v>
      </c>
      <c r="C61" s="84">
        <v>100</v>
      </c>
      <c r="D61" s="113"/>
      <c r="E61" s="98">
        <f t="shared" si="0"/>
        <v>0</v>
      </c>
      <c r="F61" s="7">
        <f t="shared" si="1"/>
        <v>0</v>
      </c>
      <c r="G61" s="8" t="e">
        <f>F61/B3</f>
        <v>#DIV/0!</v>
      </c>
      <c r="H61" s="65"/>
    </row>
    <row r="62" spans="1:8" ht="25.5" customHeight="1" x14ac:dyDescent="0.35">
      <c r="A62" s="114" t="s">
        <v>53</v>
      </c>
      <c r="B62" s="83">
        <v>50</v>
      </c>
      <c r="C62" s="84">
        <v>70</v>
      </c>
      <c r="D62" s="113"/>
      <c r="E62" s="98">
        <f t="shared" si="0"/>
        <v>0</v>
      </c>
      <c r="F62" s="7">
        <f t="shared" si="1"/>
        <v>0</v>
      </c>
      <c r="G62" s="8" t="e">
        <f>F62/B3</f>
        <v>#DIV/0!</v>
      </c>
      <c r="H62" s="65"/>
    </row>
    <row r="63" spans="1:8" ht="40.5" customHeight="1" x14ac:dyDescent="0.35">
      <c r="A63" s="114" t="s">
        <v>54</v>
      </c>
      <c r="B63" s="83">
        <v>50</v>
      </c>
      <c r="C63" s="84">
        <v>70</v>
      </c>
      <c r="D63" s="113"/>
      <c r="E63" s="98">
        <f t="shared" si="0"/>
        <v>0</v>
      </c>
      <c r="F63" s="7">
        <f t="shared" si="1"/>
        <v>0</v>
      </c>
      <c r="G63" s="8" t="e">
        <f>F63/B3</f>
        <v>#DIV/0!</v>
      </c>
      <c r="H63" s="65"/>
    </row>
    <row r="64" spans="1:8" ht="25.5" customHeight="1" x14ac:dyDescent="0.35">
      <c r="A64" s="69" t="s">
        <v>55</v>
      </c>
      <c r="B64" s="83" t="s">
        <v>56</v>
      </c>
      <c r="C64" s="84">
        <v>1500</v>
      </c>
      <c r="D64" s="113"/>
      <c r="E64" s="98">
        <f t="shared" si="0"/>
        <v>0</v>
      </c>
      <c r="F64" s="7">
        <f>D64*1250</f>
        <v>0</v>
      </c>
      <c r="G64" s="8" t="e">
        <f>F64/B3</f>
        <v>#DIV/0!</v>
      </c>
      <c r="H64" s="65"/>
    </row>
    <row r="65" spans="1:8" ht="25.5" customHeight="1" thickBot="1" x14ac:dyDescent="0.4">
      <c r="A65" s="116" t="s">
        <v>57</v>
      </c>
      <c r="B65" s="117" t="s">
        <v>58</v>
      </c>
      <c r="C65" s="108">
        <v>190</v>
      </c>
      <c r="D65" s="113"/>
      <c r="E65" s="109">
        <f t="shared" si="0"/>
        <v>0</v>
      </c>
      <c r="F65" s="9">
        <f>D65*190</f>
        <v>0</v>
      </c>
      <c r="G65" s="10" t="e">
        <f>F65/B3</f>
        <v>#DIV/0!</v>
      </c>
      <c r="H65" s="65"/>
    </row>
    <row r="66" spans="1:8" ht="31.5" customHeight="1" thickBot="1" x14ac:dyDescent="0.4">
      <c r="A66" s="58" t="s">
        <v>59</v>
      </c>
      <c r="B66" s="11"/>
      <c r="C66" s="19"/>
      <c r="D66" s="21" t="s">
        <v>14</v>
      </c>
      <c r="E66" s="12"/>
      <c r="F66" s="13"/>
      <c r="G66" s="14"/>
      <c r="H66" s="65"/>
    </row>
    <row r="67" spans="1:8" ht="25.5" customHeight="1" x14ac:dyDescent="0.35">
      <c r="A67" s="81" t="s">
        <v>124</v>
      </c>
      <c r="B67" s="67" t="s">
        <v>120</v>
      </c>
      <c r="C67" s="68">
        <v>650</v>
      </c>
      <c r="D67" s="22"/>
      <c r="E67" s="16">
        <f>C67*D67</f>
        <v>0</v>
      </c>
      <c r="F67" s="5">
        <f>300*D67</f>
        <v>0</v>
      </c>
      <c r="G67" s="6" t="e">
        <f>F67/B3</f>
        <v>#DIV/0!</v>
      </c>
      <c r="H67" s="65"/>
    </row>
    <row r="68" spans="1:8" ht="41.25" customHeight="1" x14ac:dyDescent="0.35">
      <c r="A68" s="82" t="s">
        <v>105</v>
      </c>
      <c r="B68" s="83" t="s">
        <v>104</v>
      </c>
      <c r="C68" s="84">
        <v>890</v>
      </c>
      <c r="D68" s="22"/>
      <c r="E68" s="16">
        <f t="shared" ref="E68:E77" si="4">C68*D68</f>
        <v>0</v>
      </c>
      <c r="F68" s="7">
        <f>360*D68</f>
        <v>0</v>
      </c>
      <c r="G68" s="8" t="e">
        <f>F68/B3</f>
        <v>#DIV/0!</v>
      </c>
      <c r="H68" s="65"/>
    </row>
    <row r="69" spans="1:8" ht="25.5" customHeight="1" x14ac:dyDescent="0.35">
      <c r="A69" s="85" t="s">
        <v>60</v>
      </c>
      <c r="B69" s="83" t="s">
        <v>121</v>
      </c>
      <c r="C69" s="84">
        <v>750</v>
      </c>
      <c r="D69" s="22"/>
      <c r="E69" s="16">
        <f t="shared" si="4"/>
        <v>0</v>
      </c>
      <c r="F69" s="7">
        <f>470*D70</f>
        <v>0</v>
      </c>
      <c r="G69" s="8" t="e">
        <f>F69/B3</f>
        <v>#DIV/0!</v>
      </c>
      <c r="H69" s="65"/>
    </row>
    <row r="70" spans="1:8" ht="25.5" customHeight="1" x14ac:dyDescent="0.35">
      <c r="A70" s="85" t="s">
        <v>61</v>
      </c>
      <c r="B70" s="70" t="s">
        <v>113</v>
      </c>
      <c r="C70" s="84">
        <v>750</v>
      </c>
      <c r="D70" s="22"/>
      <c r="E70" s="16">
        <f t="shared" si="4"/>
        <v>0</v>
      </c>
      <c r="F70" s="7">
        <f>260*D70</f>
        <v>0</v>
      </c>
      <c r="G70" s="8" t="e">
        <f>F70/B3</f>
        <v>#DIV/0!</v>
      </c>
      <c r="H70" s="65"/>
    </row>
    <row r="71" spans="1:8" ht="25.5" customHeight="1" x14ac:dyDescent="0.35">
      <c r="A71" s="85" t="s">
        <v>106</v>
      </c>
      <c r="B71" s="83" t="s">
        <v>100</v>
      </c>
      <c r="C71" s="84">
        <v>750</v>
      </c>
      <c r="D71" s="22"/>
      <c r="E71" s="16">
        <f t="shared" si="4"/>
        <v>0</v>
      </c>
      <c r="F71" s="7">
        <f>210*D71</f>
        <v>0</v>
      </c>
      <c r="G71" s="8" t="e">
        <f>F71/B3</f>
        <v>#DIV/0!</v>
      </c>
      <c r="H71" s="65"/>
    </row>
    <row r="72" spans="1:8" ht="25.5" customHeight="1" x14ac:dyDescent="0.35">
      <c r="A72" s="85" t="s">
        <v>62</v>
      </c>
      <c r="B72" s="83" t="s">
        <v>63</v>
      </c>
      <c r="C72" s="84">
        <v>750</v>
      </c>
      <c r="D72" s="22"/>
      <c r="E72" s="16">
        <f t="shared" si="4"/>
        <v>0</v>
      </c>
      <c r="F72" s="7">
        <f>310*D72</f>
        <v>0</v>
      </c>
      <c r="G72" s="8" t="e">
        <f>F72/B3</f>
        <v>#DIV/0!</v>
      </c>
      <c r="H72" s="65"/>
    </row>
    <row r="73" spans="1:8" ht="57.75" customHeight="1" x14ac:dyDescent="0.35">
      <c r="A73" s="85" t="s">
        <v>125</v>
      </c>
      <c r="B73" s="83" t="s">
        <v>64</v>
      </c>
      <c r="C73" s="84">
        <v>990</v>
      </c>
      <c r="D73" s="22"/>
      <c r="E73" s="16">
        <f t="shared" si="4"/>
        <v>0</v>
      </c>
      <c r="F73" s="7">
        <f>200*D73</f>
        <v>0</v>
      </c>
      <c r="G73" s="8" t="e">
        <f>F73/B3</f>
        <v>#DIV/0!</v>
      </c>
      <c r="H73" s="65"/>
    </row>
    <row r="74" spans="1:8" ht="40.5" customHeight="1" x14ac:dyDescent="0.35">
      <c r="A74" s="85" t="s">
        <v>65</v>
      </c>
      <c r="B74" s="83" t="s">
        <v>66</v>
      </c>
      <c r="C74" s="84">
        <v>540</v>
      </c>
      <c r="D74" s="22"/>
      <c r="E74" s="16">
        <f t="shared" si="4"/>
        <v>0</v>
      </c>
      <c r="F74" s="7">
        <f>330*D74</f>
        <v>0</v>
      </c>
      <c r="G74" s="8" t="e">
        <f>F74/B3</f>
        <v>#DIV/0!</v>
      </c>
      <c r="H74" s="65"/>
    </row>
    <row r="75" spans="1:8" ht="40.5" customHeight="1" x14ac:dyDescent="0.35">
      <c r="A75" s="86" t="s">
        <v>67</v>
      </c>
      <c r="B75" s="83" t="s">
        <v>107</v>
      </c>
      <c r="C75" s="84">
        <v>750</v>
      </c>
      <c r="D75" s="22"/>
      <c r="E75" s="16">
        <f t="shared" si="4"/>
        <v>0</v>
      </c>
      <c r="F75" s="7">
        <f>240*D75</f>
        <v>0</v>
      </c>
      <c r="G75" s="8" t="e">
        <f>F75/B3</f>
        <v>#DIV/0!</v>
      </c>
      <c r="H75" s="65"/>
    </row>
    <row r="76" spans="1:8" ht="42.75" customHeight="1" x14ac:dyDescent="0.35">
      <c r="A76" s="86" t="s">
        <v>108</v>
      </c>
      <c r="B76" s="83">
        <v>220</v>
      </c>
      <c r="C76" s="84">
        <v>990</v>
      </c>
      <c r="D76" s="22"/>
      <c r="E76" s="16">
        <f t="shared" si="4"/>
        <v>0</v>
      </c>
      <c r="F76" s="7">
        <f t="shared" ref="F76:F98" si="5">D76*B76</f>
        <v>0</v>
      </c>
      <c r="G76" s="8" t="e">
        <f>F76/B3</f>
        <v>#DIV/0!</v>
      </c>
      <c r="H76" s="65"/>
    </row>
    <row r="77" spans="1:8" ht="40.5" customHeight="1" thickBot="1" x14ac:dyDescent="0.4">
      <c r="A77" s="86" t="s">
        <v>118</v>
      </c>
      <c r="B77" s="83" t="s">
        <v>122</v>
      </c>
      <c r="C77" s="84">
        <v>990</v>
      </c>
      <c r="D77" s="22"/>
      <c r="E77" s="16">
        <f t="shared" si="4"/>
        <v>0</v>
      </c>
      <c r="F77" s="7">
        <f>200*D77</f>
        <v>0</v>
      </c>
      <c r="G77" s="8" t="e">
        <f>F77/B3</f>
        <v>#DIV/0!</v>
      </c>
      <c r="H77" s="65"/>
    </row>
    <row r="78" spans="1:8" ht="30" customHeight="1" thickBot="1" x14ac:dyDescent="0.4">
      <c r="A78" s="57" t="s">
        <v>68</v>
      </c>
      <c r="B78" s="50"/>
      <c r="C78" s="124"/>
      <c r="D78" s="50" t="s">
        <v>14</v>
      </c>
      <c r="E78" s="51"/>
      <c r="F78" s="52"/>
      <c r="G78" s="53"/>
      <c r="H78" s="65"/>
    </row>
    <row r="79" spans="1:8" ht="25.5" customHeight="1" x14ac:dyDescent="0.35">
      <c r="A79" s="66" t="s">
        <v>109</v>
      </c>
      <c r="B79" s="67">
        <v>150</v>
      </c>
      <c r="C79" s="68">
        <v>250</v>
      </c>
      <c r="D79" s="15"/>
      <c r="E79" s="118">
        <f t="shared" si="0"/>
        <v>0</v>
      </c>
      <c r="F79" s="119">
        <f t="shared" si="5"/>
        <v>0</v>
      </c>
      <c r="G79" s="120" t="e">
        <f>F79/B3</f>
        <v>#DIV/0!</v>
      </c>
      <c r="H79" s="65"/>
    </row>
    <row r="80" spans="1:8" ht="25.5" customHeight="1" x14ac:dyDescent="0.35">
      <c r="A80" s="69" t="s">
        <v>69</v>
      </c>
      <c r="B80" s="83">
        <v>200</v>
      </c>
      <c r="C80" s="84">
        <v>450</v>
      </c>
      <c r="D80" s="15"/>
      <c r="E80" s="121">
        <f t="shared" si="0"/>
        <v>0</v>
      </c>
      <c r="F80" s="122">
        <f t="shared" si="5"/>
        <v>0</v>
      </c>
      <c r="G80" s="123" t="e">
        <f>F80/B3</f>
        <v>#DIV/0!</v>
      </c>
      <c r="H80" s="65"/>
    </row>
    <row r="81" spans="1:8" ht="25.5" customHeight="1" thickBot="1" x14ac:dyDescent="0.4">
      <c r="A81" s="69" t="s">
        <v>110</v>
      </c>
      <c r="B81" s="83">
        <v>200</v>
      </c>
      <c r="C81" s="84">
        <v>450</v>
      </c>
      <c r="D81" s="15"/>
      <c r="E81" s="121">
        <f t="shared" si="0"/>
        <v>0</v>
      </c>
      <c r="F81" s="122">
        <f t="shared" si="5"/>
        <v>0</v>
      </c>
      <c r="G81" s="123" t="e">
        <f>F81/B3</f>
        <v>#DIV/0!</v>
      </c>
      <c r="H81" s="65"/>
    </row>
    <row r="82" spans="1:8" ht="29.25" customHeight="1" thickBot="1" x14ac:dyDescent="0.4">
      <c r="A82" s="57" t="s">
        <v>70</v>
      </c>
      <c r="B82" s="50"/>
      <c r="C82" s="124"/>
      <c r="D82" s="50" t="s">
        <v>14</v>
      </c>
      <c r="E82" s="51"/>
      <c r="F82" s="52"/>
      <c r="G82" s="53"/>
      <c r="H82" s="65"/>
    </row>
    <row r="83" spans="1:8" ht="40.5" customHeight="1" thickBot="1" x14ac:dyDescent="0.4">
      <c r="A83" s="75" t="s">
        <v>71</v>
      </c>
      <c r="B83" s="76">
        <v>100</v>
      </c>
      <c r="C83" s="77">
        <v>230</v>
      </c>
      <c r="D83" s="23"/>
      <c r="E83" s="24">
        <f t="shared" si="0"/>
        <v>0</v>
      </c>
      <c r="F83" s="25">
        <f t="shared" si="5"/>
        <v>0</v>
      </c>
      <c r="G83" s="26" t="e">
        <f>F83/B3</f>
        <v>#DIV/0!</v>
      </c>
      <c r="H83" s="65"/>
    </row>
    <row r="84" spans="1:8" ht="40.5" customHeight="1" thickBot="1" x14ac:dyDescent="0.4">
      <c r="A84" s="69" t="s">
        <v>72</v>
      </c>
      <c r="B84" s="70">
        <v>100</v>
      </c>
      <c r="C84" s="71">
        <v>350</v>
      </c>
      <c r="D84" s="23"/>
      <c r="E84" s="18">
        <f t="shared" si="0"/>
        <v>0</v>
      </c>
      <c r="F84" s="29">
        <f t="shared" si="5"/>
        <v>0</v>
      </c>
      <c r="G84" s="8" t="e">
        <f>F84/B3</f>
        <v>#DIV/0!</v>
      </c>
      <c r="H84" s="65"/>
    </row>
    <row r="85" spans="1:8" ht="40.5" customHeight="1" thickBot="1" x14ac:dyDescent="0.4">
      <c r="A85" s="69" t="s">
        <v>73</v>
      </c>
      <c r="B85" s="70">
        <v>100</v>
      </c>
      <c r="C85" s="71">
        <v>350</v>
      </c>
      <c r="D85" s="23"/>
      <c r="E85" s="18">
        <f t="shared" si="0"/>
        <v>0</v>
      </c>
      <c r="F85" s="29">
        <f t="shared" si="5"/>
        <v>0</v>
      </c>
      <c r="G85" s="8" t="e">
        <f>F85/B3</f>
        <v>#DIV/0!</v>
      </c>
      <c r="H85" s="65"/>
    </row>
    <row r="86" spans="1:8" ht="40.5" customHeight="1" thickBot="1" x14ac:dyDescent="0.4">
      <c r="A86" s="69" t="s">
        <v>74</v>
      </c>
      <c r="B86" s="70">
        <v>100</v>
      </c>
      <c r="C86" s="71">
        <v>350</v>
      </c>
      <c r="D86" s="23"/>
      <c r="E86" s="18">
        <f t="shared" si="0"/>
        <v>0</v>
      </c>
      <c r="F86" s="29">
        <f t="shared" si="5"/>
        <v>0</v>
      </c>
      <c r="G86" s="8" t="e">
        <f>F86/B3</f>
        <v>#DIV/0!</v>
      </c>
      <c r="H86" s="65"/>
    </row>
    <row r="87" spans="1:8" ht="40.5" customHeight="1" thickBot="1" x14ac:dyDescent="0.4">
      <c r="A87" s="69" t="s">
        <v>123</v>
      </c>
      <c r="B87" s="70">
        <v>100</v>
      </c>
      <c r="C87" s="71">
        <v>580</v>
      </c>
      <c r="D87" s="23"/>
      <c r="E87" s="18">
        <f t="shared" si="0"/>
        <v>0</v>
      </c>
      <c r="F87" s="29">
        <f t="shared" si="5"/>
        <v>0</v>
      </c>
      <c r="G87" s="8" t="e">
        <f>F87/B3</f>
        <v>#DIV/0!</v>
      </c>
      <c r="H87" s="65"/>
    </row>
    <row r="88" spans="1:8" ht="25.5" customHeight="1" thickBot="1" x14ac:dyDescent="0.4">
      <c r="A88" s="69" t="s">
        <v>75</v>
      </c>
      <c r="B88" s="70">
        <v>100</v>
      </c>
      <c r="C88" s="71">
        <v>420</v>
      </c>
      <c r="D88" s="23"/>
      <c r="E88" s="18">
        <f t="shared" si="0"/>
        <v>0</v>
      </c>
      <c r="F88" s="29">
        <f t="shared" si="5"/>
        <v>0</v>
      </c>
      <c r="G88" s="8" t="e">
        <f>F88/B3</f>
        <v>#DIV/0!</v>
      </c>
      <c r="H88" s="65"/>
    </row>
    <row r="89" spans="1:8" ht="33.75" customHeight="1" thickBot="1" x14ac:dyDescent="0.4">
      <c r="A89" s="69" t="s">
        <v>76</v>
      </c>
      <c r="B89" s="70">
        <v>100</v>
      </c>
      <c r="C89" s="71">
        <v>330</v>
      </c>
      <c r="D89" s="23"/>
      <c r="E89" s="18">
        <f t="shared" si="0"/>
        <v>0</v>
      </c>
      <c r="F89" s="29">
        <f t="shared" si="5"/>
        <v>0</v>
      </c>
      <c r="G89" s="8" t="e">
        <f>F89/B3</f>
        <v>#DIV/0!</v>
      </c>
      <c r="H89" s="65"/>
    </row>
    <row r="90" spans="1:8" ht="25.5" customHeight="1" thickBot="1" x14ac:dyDescent="0.4">
      <c r="A90" s="69" t="s">
        <v>77</v>
      </c>
      <c r="B90" s="70">
        <v>100</v>
      </c>
      <c r="C90" s="71">
        <v>250</v>
      </c>
      <c r="D90" s="23"/>
      <c r="E90" s="18">
        <f t="shared" si="0"/>
        <v>0</v>
      </c>
      <c r="F90" s="29">
        <f t="shared" si="5"/>
        <v>0</v>
      </c>
      <c r="G90" s="8" t="e">
        <f>F90/B3</f>
        <v>#DIV/0!</v>
      </c>
      <c r="H90" s="65"/>
    </row>
    <row r="91" spans="1:8" ht="25.5" customHeight="1" thickBot="1" x14ac:dyDescent="0.4">
      <c r="A91" s="78"/>
      <c r="B91" s="79"/>
      <c r="C91" s="80"/>
      <c r="D91" s="23"/>
      <c r="E91" s="30"/>
      <c r="F91" s="31"/>
      <c r="G91" s="32"/>
      <c r="H91" s="65"/>
    </row>
    <row r="92" spans="1:8" ht="30" customHeight="1" thickBot="1" x14ac:dyDescent="0.4">
      <c r="A92" s="58" t="s">
        <v>78</v>
      </c>
      <c r="B92" s="11"/>
      <c r="C92" s="19"/>
      <c r="D92" s="11" t="s">
        <v>14</v>
      </c>
      <c r="E92" s="12"/>
      <c r="F92" s="13"/>
      <c r="G92" s="14"/>
      <c r="H92" s="65"/>
    </row>
    <row r="93" spans="1:8" ht="25.5" customHeight="1" x14ac:dyDescent="0.35">
      <c r="A93" s="66" t="s">
        <v>79</v>
      </c>
      <c r="B93" s="67">
        <v>1000</v>
      </c>
      <c r="C93" s="68">
        <v>1500</v>
      </c>
      <c r="D93" s="15"/>
      <c r="E93" s="16">
        <f t="shared" si="0"/>
        <v>0</v>
      </c>
      <c r="F93" s="5">
        <f t="shared" si="5"/>
        <v>0</v>
      </c>
      <c r="G93" s="6" t="e">
        <f>F93/B3</f>
        <v>#DIV/0!</v>
      </c>
      <c r="H93" s="65"/>
    </row>
    <row r="94" spans="1:8" ht="25.5" customHeight="1" x14ac:dyDescent="0.35">
      <c r="A94" s="69" t="s">
        <v>80</v>
      </c>
      <c r="B94" s="70">
        <v>1200</v>
      </c>
      <c r="C94" s="71">
        <v>6300</v>
      </c>
      <c r="D94" s="15"/>
      <c r="E94" s="18">
        <f t="shared" si="0"/>
        <v>0</v>
      </c>
      <c r="F94" s="7">
        <f t="shared" si="5"/>
        <v>0</v>
      </c>
      <c r="G94" s="8" t="e">
        <f>F94/B3</f>
        <v>#DIV/0!</v>
      </c>
      <c r="H94" s="65"/>
    </row>
    <row r="95" spans="1:8" ht="40.5" customHeight="1" x14ac:dyDescent="0.35">
      <c r="A95" s="69" t="s">
        <v>81</v>
      </c>
      <c r="B95" s="70">
        <v>1000</v>
      </c>
      <c r="C95" s="71">
        <v>1500</v>
      </c>
      <c r="D95" s="15"/>
      <c r="E95" s="18">
        <f t="shared" si="0"/>
        <v>0</v>
      </c>
      <c r="F95" s="7">
        <f t="shared" si="5"/>
        <v>0</v>
      </c>
      <c r="G95" s="8" t="e">
        <f>F95/B3</f>
        <v>#DIV/0!</v>
      </c>
      <c r="H95" s="65"/>
    </row>
    <row r="96" spans="1:8" ht="25.5" customHeight="1" x14ac:dyDescent="0.35">
      <c r="A96" s="69" t="s">
        <v>82</v>
      </c>
      <c r="B96" s="70">
        <v>1000</v>
      </c>
      <c r="C96" s="71">
        <v>2000</v>
      </c>
      <c r="D96" s="15"/>
      <c r="E96" s="18">
        <f t="shared" si="0"/>
        <v>0</v>
      </c>
      <c r="F96" s="7">
        <f t="shared" si="5"/>
        <v>0</v>
      </c>
      <c r="G96" s="8" t="e">
        <f>F96/B3</f>
        <v>#DIV/0!</v>
      </c>
      <c r="H96" s="65"/>
    </row>
    <row r="97" spans="1:8" ht="40.5" customHeight="1" x14ac:dyDescent="0.35">
      <c r="A97" s="69" t="s">
        <v>83</v>
      </c>
      <c r="B97" s="70">
        <v>50</v>
      </c>
      <c r="C97" s="71">
        <v>100</v>
      </c>
      <c r="D97" s="15"/>
      <c r="E97" s="18">
        <f t="shared" si="0"/>
        <v>0</v>
      </c>
      <c r="F97" s="7">
        <f t="shared" si="5"/>
        <v>0</v>
      </c>
      <c r="G97" s="8" t="e">
        <f>F97/B3</f>
        <v>#DIV/0!</v>
      </c>
      <c r="H97" s="65"/>
    </row>
    <row r="98" spans="1:8" ht="40.5" customHeight="1" thickBot="1" x14ac:dyDescent="0.4">
      <c r="A98" s="72" t="s">
        <v>84</v>
      </c>
      <c r="B98" s="73">
        <v>150</v>
      </c>
      <c r="C98" s="74">
        <v>250</v>
      </c>
      <c r="D98" s="15"/>
      <c r="E98" s="20">
        <f t="shared" si="0"/>
        <v>0</v>
      </c>
      <c r="F98" s="9">
        <f t="shared" si="5"/>
        <v>0</v>
      </c>
      <c r="G98" s="10" t="e">
        <f>F98/B3</f>
        <v>#DIV/0!</v>
      </c>
      <c r="H98" s="65"/>
    </row>
    <row r="99" spans="1:8" ht="29.25" customHeight="1" thickBot="1" x14ac:dyDescent="0.4">
      <c r="A99" s="58" t="s">
        <v>85</v>
      </c>
      <c r="B99" s="11"/>
      <c r="C99" s="19"/>
      <c r="D99" s="11" t="s">
        <v>14</v>
      </c>
      <c r="E99" s="12"/>
      <c r="F99" s="13"/>
      <c r="G99" s="14"/>
      <c r="H99" s="65"/>
    </row>
    <row r="100" spans="1:8" ht="25.5" customHeight="1" x14ac:dyDescent="0.35">
      <c r="A100" s="60" t="s">
        <v>86</v>
      </c>
      <c r="B100" s="33">
        <v>1000</v>
      </c>
      <c r="C100" s="34">
        <v>350</v>
      </c>
      <c r="D100" s="35"/>
      <c r="E100" s="18">
        <f t="shared" ref="E100:E104" si="6">C100*D100</f>
        <v>0</v>
      </c>
      <c r="F100" s="5">
        <f t="shared" ref="F100:F105" si="7">D100*B100</f>
        <v>0</v>
      </c>
      <c r="G100" s="6" t="e">
        <f>F100/B3</f>
        <v>#DIV/0!</v>
      </c>
      <c r="H100" s="65"/>
    </row>
    <row r="101" spans="1:8" ht="25.5" customHeight="1" x14ac:dyDescent="0.35">
      <c r="A101" s="61" t="s">
        <v>87</v>
      </c>
      <c r="B101" s="27">
        <v>1000</v>
      </c>
      <c r="C101" s="28">
        <v>350</v>
      </c>
      <c r="D101" s="35"/>
      <c r="E101" s="18">
        <f t="shared" si="6"/>
        <v>0</v>
      </c>
      <c r="F101" s="7">
        <f t="shared" si="7"/>
        <v>0</v>
      </c>
      <c r="G101" s="8" t="e">
        <f>F101/B3</f>
        <v>#DIV/0!</v>
      </c>
      <c r="H101" s="65"/>
    </row>
    <row r="102" spans="1:8" ht="25.5" customHeight="1" x14ac:dyDescent="0.35">
      <c r="A102" s="61" t="s">
        <v>88</v>
      </c>
      <c r="B102" s="27">
        <v>1000</v>
      </c>
      <c r="C102" s="28">
        <v>450</v>
      </c>
      <c r="D102" s="35"/>
      <c r="E102" s="18">
        <f t="shared" si="6"/>
        <v>0</v>
      </c>
      <c r="F102" s="7">
        <f t="shared" si="7"/>
        <v>0</v>
      </c>
      <c r="G102" s="8" t="e">
        <f>F102/B3</f>
        <v>#DIV/0!</v>
      </c>
      <c r="H102" s="65"/>
    </row>
    <row r="103" spans="1:8" ht="25.5" customHeight="1" x14ac:dyDescent="0.35">
      <c r="A103" s="59" t="s">
        <v>111</v>
      </c>
      <c r="B103" s="36">
        <v>0.5</v>
      </c>
      <c r="C103" s="17">
        <v>70</v>
      </c>
      <c r="D103" s="35"/>
      <c r="E103" s="18">
        <f t="shared" si="6"/>
        <v>0</v>
      </c>
      <c r="F103" s="7">
        <f t="shared" si="7"/>
        <v>0</v>
      </c>
      <c r="G103" s="8" t="e">
        <f>F103/B3</f>
        <v>#DIV/0!</v>
      </c>
      <c r="H103" s="65"/>
    </row>
    <row r="104" spans="1:8" ht="25.5" customHeight="1" x14ac:dyDescent="0.35">
      <c r="A104" s="59" t="s">
        <v>112</v>
      </c>
      <c r="B104" s="36">
        <v>0.3</v>
      </c>
      <c r="C104" s="17">
        <v>70</v>
      </c>
      <c r="D104" s="35"/>
      <c r="E104" s="18">
        <f t="shared" si="6"/>
        <v>0</v>
      </c>
      <c r="F104" s="7">
        <f t="shared" si="7"/>
        <v>0</v>
      </c>
      <c r="G104" s="8" t="e">
        <f>F104/B3</f>
        <v>#DIV/0!</v>
      </c>
      <c r="H104" s="65"/>
    </row>
    <row r="105" spans="1:8" ht="25.5" customHeight="1" thickBot="1" x14ac:dyDescent="0.4">
      <c r="A105" s="59" t="s">
        <v>89</v>
      </c>
      <c r="B105" s="36">
        <v>600</v>
      </c>
      <c r="C105" s="17">
        <v>250</v>
      </c>
      <c r="D105" s="35"/>
      <c r="E105" s="18">
        <f>C105*D105</f>
        <v>0</v>
      </c>
      <c r="F105" s="7">
        <f t="shared" si="7"/>
        <v>0</v>
      </c>
      <c r="G105" s="8" t="e">
        <f>F105/B3</f>
        <v>#DIV/0!</v>
      </c>
    </row>
    <row r="106" spans="1:8" ht="26.25" customHeight="1" x14ac:dyDescent="0.35">
      <c r="A106" s="62" t="s">
        <v>90</v>
      </c>
      <c r="B106" s="37"/>
      <c r="C106" s="38"/>
      <c r="D106" s="37"/>
      <c r="E106" s="39"/>
      <c r="F106" s="40">
        <f>SUM(F10:F105)</f>
        <v>0</v>
      </c>
      <c r="G106" s="26" t="e">
        <f>F106/B3</f>
        <v>#DIV/0!</v>
      </c>
    </row>
    <row r="107" spans="1:8" ht="27.75" customHeight="1" x14ac:dyDescent="0.35">
      <c r="A107" s="63" t="s">
        <v>91</v>
      </c>
      <c r="B107" s="41"/>
      <c r="C107" s="36"/>
      <c r="D107" s="36" t="s">
        <v>14</v>
      </c>
      <c r="E107" s="42">
        <f>SUM(E9:E105)</f>
        <v>0</v>
      </c>
      <c r="F107" s="7"/>
      <c r="G107" s="8"/>
    </row>
    <row r="108" spans="1:8" ht="27.75" customHeight="1" x14ac:dyDescent="0.35">
      <c r="A108" s="63" t="s">
        <v>92</v>
      </c>
      <c r="B108" s="41"/>
      <c r="C108" s="36"/>
      <c r="D108" s="36" t="s">
        <v>14</v>
      </c>
      <c r="E108" s="42">
        <f>E107*0.1</f>
        <v>0</v>
      </c>
      <c r="F108" s="7"/>
      <c r="G108" s="8"/>
    </row>
    <row r="109" spans="1:8" ht="27" customHeight="1" thickBot="1" x14ac:dyDescent="0.4">
      <c r="A109" s="64" t="s">
        <v>93</v>
      </c>
      <c r="B109" s="43"/>
      <c r="C109" s="44"/>
      <c r="D109" s="44" t="s">
        <v>14</v>
      </c>
      <c r="E109" s="45">
        <f>E108+E107</f>
        <v>0</v>
      </c>
      <c r="F109" s="46"/>
      <c r="G109" s="47"/>
    </row>
    <row r="111" spans="1:8" ht="27" x14ac:dyDescent="0.35">
      <c r="A111" s="48"/>
      <c r="B111" s="48"/>
      <c r="C111" s="48"/>
      <c r="D111" s="48"/>
      <c r="E111" s="49"/>
    </row>
  </sheetData>
  <autoFilter ref="A8:G109"/>
  <mergeCells count="6">
    <mergeCell ref="B7:E7"/>
    <mergeCell ref="B2:E2"/>
    <mergeCell ref="B3:E3"/>
    <mergeCell ref="B4:E4"/>
    <mergeCell ref="B5:E5"/>
    <mergeCell ref="B6:E6"/>
  </mergeCells>
  <pageMargins left="0.23622047244094491" right="0.23622047244094491" top="0.98425196850393704" bottom="0.98425196850393704" header="0.31496062992125984" footer="0.31496062992125984"/>
  <pageSetup paperSize="9" scale="5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2023-04-10T08:43:59Z</dcterms:modified>
</cp:coreProperties>
</file>